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tabRatio="998"/>
  </bookViews>
  <sheets>
    <sheet name="Scope &amp; Sequence" sheetId="1" r:id="rId1"/>
    <sheet name="SMP" sheetId="2" r:id="rId2"/>
    <sheet name="Fractions &amp; Decimals Applicatio" sheetId="3" r:id="rId3"/>
    <sheet name="Ratios &amp; Percent Concepts &amp; App" sheetId="4" r:id="rId4"/>
    <sheet name="Rational Numbers Concepts &amp; Rep" sheetId="5" r:id="rId5"/>
    <sheet name="Algebraic Expressions Represent" sheetId="6" r:id="rId6"/>
    <sheet name="Equations &amp; Inequalities Repres" sheetId="7" r:id="rId7"/>
    <sheet name="Geometric Measurement Concepts " sheetId="8" r:id="rId8"/>
    <sheet name="Statistical Concepts &amp; Represen" sheetId="9" r:id="rId9"/>
  </sheets>
  <calcPr calcId="162913"/>
</workbook>
</file>

<file path=xl/calcChain.xml><?xml version="1.0" encoding="utf-8"?>
<calcChain xmlns="http://schemas.openxmlformats.org/spreadsheetml/2006/main">
  <c r="H21" i="9" l="1"/>
  <c r="H18" i="9"/>
  <c r="H14" i="9"/>
  <c r="H11" i="9"/>
  <c r="G9" i="9"/>
  <c r="H7" i="9"/>
  <c r="H3" i="9"/>
  <c r="H28" i="8"/>
  <c r="G25" i="8"/>
  <c r="H24" i="8"/>
  <c r="G21" i="8"/>
  <c r="H20" i="8"/>
  <c r="H16" i="8"/>
  <c r="G13" i="8"/>
  <c r="H12" i="8"/>
  <c r="G11" i="8"/>
  <c r="H7" i="8"/>
  <c r="G7" i="8"/>
  <c r="G4" i="8"/>
  <c r="H3" i="8"/>
  <c r="H27" i="7"/>
  <c r="H23" i="7"/>
  <c r="H20" i="7"/>
  <c r="H17" i="7"/>
  <c r="H12" i="7"/>
  <c r="H8" i="7"/>
  <c r="H3" i="7"/>
  <c r="H32" i="6"/>
  <c r="H28" i="6"/>
  <c r="H24" i="6"/>
  <c r="H19" i="6"/>
  <c r="H16" i="6"/>
  <c r="H12" i="6"/>
  <c r="H7" i="6"/>
  <c r="H3" i="6"/>
  <c r="H30" i="5"/>
  <c r="H26" i="5"/>
  <c r="H22" i="5"/>
  <c r="H17" i="5"/>
  <c r="H15" i="5"/>
  <c r="H12" i="5"/>
  <c r="H8" i="5"/>
  <c r="G4" i="5"/>
  <c r="H3" i="5"/>
  <c r="H45" i="4"/>
  <c r="H40" i="4"/>
  <c r="H37" i="4"/>
  <c r="H34" i="4"/>
  <c r="H30" i="4"/>
  <c r="H26" i="4"/>
  <c r="H21" i="4"/>
  <c r="H17" i="4"/>
  <c r="H13" i="4"/>
  <c r="H8" i="4"/>
  <c r="F6" i="4"/>
  <c r="G4" i="4"/>
  <c r="H3" i="4"/>
  <c r="H31" i="3"/>
  <c r="H28" i="3"/>
  <c r="H24" i="3"/>
  <c r="H20" i="3"/>
  <c r="G20" i="3"/>
  <c r="H16" i="3"/>
  <c r="G13" i="3"/>
  <c r="H12" i="3"/>
  <c r="H7" i="3"/>
  <c r="G4" i="3"/>
  <c r="H3" i="3"/>
</calcChain>
</file>

<file path=xl/sharedStrings.xml><?xml version="1.0" encoding="utf-8"?>
<sst xmlns="http://schemas.openxmlformats.org/spreadsheetml/2006/main" count="270" uniqueCount="206">
  <si>
    <t>Time in Weeks</t>
  </si>
  <si>
    <t>Unit #</t>
  </si>
  <si>
    <t>Unit Title</t>
  </si>
  <si>
    <t>Essential Questions</t>
  </si>
  <si>
    <t>STANDARDS for MATHEMATICAL PRACTICE</t>
  </si>
  <si>
    <t>Unit 1: Fractions and Decimals Applications and Computation</t>
  </si>
  <si>
    <t>3-4 weeks</t>
  </si>
  <si>
    <t>Unit 1</t>
  </si>
  <si>
    <t>Fractions and Decimals Application and Computation</t>
  </si>
  <si>
    <t>ESSENTIAL QUESTIONS</t>
  </si>
  <si>
    <r>
      <t xml:space="preserve">
OVERVIEW
The Common Core State Standards for Mathematical Practice outline the expertise that educators should be working to develop in students of all ages and academic abilities. When developing these standards, recommendations were drawn from the National Council of Teachers of Mathematics (NCTM)</t>
    </r>
    <r>
      <rPr>
        <i/>
        <sz val="10"/>
        <rFont val="Arial"/>
      </rPr>
      <t xml:space="preserve"> Process Standards</t>
    </r>
    <r>
      <rPr>
        <sz val="10"/>
        <color rgb="FF000000"/>
        <rFont val="Arial"/>
      </rPr>
      <t xml:space="preserve"> of problem solving, reasoning &amp; proof, communication, representation and  connections. CCSS also consulted guidelines for mathematical proficiency outlined in a report from the National Research Council, covering adaptive reasoning, problem solving, and a productive disposition.
</t>
    </r>
  </si>
  <si>
    <t>ILS</t>
  </si>
  <si>
    <t xml:space="preserve">1. How are multiplication and division represented and applied in real world situations?
2. How does understanding place value help solve problems involving all operations?
</t>
  </si>
  <si>
    <t>This website provides resources such as posters, grade level descriptions, progressions through the grades,  and "Look For" guidance to implement the Standards for Mathematical Practice.</t>
  </si>
  <si>
    <t>6-7 weeks</t>
  </si>
  <si>
    <t>Unit 2</t>
  </si>
  <si>
    <t>Ratios and Percent Concepts and Applications</t>
  </si>
  <si>
    <t>SMP</t>
  </si>
  <si>
    <t>http://www.debbiewaggoner.com/math-practice-standards.html</t>
  </si>
  <si>
    <t xml:space="preserve">1. How are ratios and rates used in real world situations?
2. How are unit rates and percentages applied in real world situations?
</t>
  </si>
  <si>
    <t>LEARNING OUTCOMES</t>
  </si>
  <si>
    <t>4-5 weeks</t>
  </si>
  <si>
    <t>Unit 3</t>
  </si>
  <si>
    <t>Rational Numbers Concepts and Representations</t>
  </si>
  <si>
    <t>VOCABULARY</t>
  </si>
  <si>
    <t xml:space="preserve">1.  How are positive and negative numbers used in real world  situations?
2.  How can rational numbers be represented and compared on a number line?
3.  How can real world problems be solved by graphing in the coordinate plane?
</t>
  </si>
  <si>
    <t>FAITH CONNECTION</t>
  </si>
  <si>
    <t>Unit 4</t>
  </si>
  <si>
    <t>Algebraic Expressions Representation and Application</t>
  </si>
  <si>
    <t xml:space="preserve">1.  How are algebraic expressions written and evaluated? 
2.  When are expressions equivalent?
</t>
  </si>
  <si>
    <t>Unit 5</t>
  </si>
  <si>
    <t>Equations and Inequalities Representation and Application</t>
  </si>
  <si>
    <t xml:space="preserve">1.  How can mathematical situations be translated, represented, and solved abstractly?
2.  How can algebraic equations and inequalities be used to model, analyze and solve real world and math situations?
3.  How can quantitative relationships between dependent and independent variables be represented and analyzed?
</t>
  </si>
  <si>
    <t>3-5 weeks</t>
  </si>
  <si>
    <t>Unit 6</t>
  </si>
  <si>
    <t>Geometric Measurement Concepts and Applications</t>
  </si>
  <si>
    <t>TOOLS &amp; REPRESENTATIONS</t>
  </si>
  <si>
    <t>RESOURCES</t>
  </si>
  <si>
    <t xml:space="preserve">1.  How does what is measured determine the measurement method?
2.  What is the relationship between two-dimensional shapes, 3-dimensional shapes and the real world?
</t>
  </si>
  <si>
    <t>2-4 weeks</t>
  </si>
  <si>
    <t>Unit 7</t>
  </si>
  <si>
    <t>Statisitical Concepts and Representations</t>
  </si>
  <si>
    <t xml:space="preserve">1.  How can the collection, organization, interpretation, and display of data be used to answer questions?
2.  What makes a good statistical question?  
3.  How can statistics be used to interpret data?
4.  How does what is measured determine the measurement method?
</t>
  </si>
  <si>
    <t xml:space="preserve"> 1. How are multiplication and division represented and applied in real world situations?</t>
  </si>
  <si>
    <t xml:space="preserve">This Elaborations document provides commentary on how the Standards for Mathematical Practice apply in K-5 and 6-8 classrooms.  </t>
  </si>
  <si>
    <t>6 .NS.1 
6 .NS.2
6 .NS.3</t>
  </si>
  <si>
    <t>http://webdocs.bato.uwm.edu/soeweb/coremath/S10a-MathPractices-Elaborations-Combined.pdf</t>
  </si>
  <si>
    <t>6.MP.1
6.MP.2
6.MP.4
6.MP.5
6.MP.6
6.MP.7</t>
  </si>
  <si>
    <t>1.1  Construct visual fraction models to represent quotients.
1.2  Compute quotients of fractions.
1.3 Explain the relationship between multiplication and division of fractions.
1.4  Solve real-world problems involving quotients of fractions.
1.5  Interpret the solutions of multiplication and division problems in the given context.</t>
  </si>
  <si>
    <t xml:space="preserve">composite number
greatest common factor (GCF)
improper fraction
inverse operations
least common factor (LCF)
prime factorization
prime number
reciprocal (multiplicative inverse)
</t>
  </si>
  <si>
    <t>The Inside Mathematics website provides video examples of the Standards for Mathematical Practice by grade level.  Additionally the site discusses Social Emotional Learning and Mathematics.</t>
  </si>
  <si>
    <t xml:space="preserve">Real world example:
If 3/4 of the congregation takes communion, and 1/4 of those take the Blood of Christ, 
what fraction of the total congregation 
takes the Blood of Christ?
</t>
  </si>
  <si>
    <t>http://www.insidemathematics.org/common-core-resources/mathematical-practice-standards</t>
  </si>
  <si>
    <t>area models</t>
  </si>
  <si>
    <t>STANDARD</t>
  </si>
  <si>
    <t>DESCRIPTION</t>
  </si>
  <si>
    <t>GRADE LEVEL Description</t>
  </si>
  <si>
    <t>1 Make sense of problems and persevere in solving them.</t>
  </si>
  <si>
    <t xml:space="preserve">
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</si>
  <si>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In grade 6, students solve problems involving ratios and rates and discuss how they solved them. Students solve real world problems through the application of algebraic and geometric concepts. Students seek the meaning of a problem and look for efficient ways to represent and solve it. They may check their thinking by asking themselves, “What is the most efficient way to solve the problem?”, “Does this make sense?”, and “Can I solve the problem in a different way?”.</t>
  </si>
  <si>
    <t>2 Reason abstractly and quantitatively.</t>
  </si>
  <si>
    <t xml:space="preserve">
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</si>
  <si>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In grade 6, students represent a wide variety of real world contexts through the use of real numbers and variables in mathematical expressions, equations, and inequalities. Students contextualize to understand the meaning of the number or variable as related to the problem and decontextualize to manipulate symbolic representations by applying properties of operations.</t>
  </si>
  <si>
    <t>3 Construct viable arguments and critique the reasoning of others.</t>
  </si>
  <si>
    <t xml:space="preserve">
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</si>
  <si>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 xml:space="preserve">In grade 6, students construct arguments using verbal or written explanations accompanied by expressions, equations, inequalities, models, and graphs, tables, and other data displays (i.e. box plots, dot plots, histograms, etc.). They further refine their mathematical communication skills through mathematical discussions in which they critically evaluate their own thinking and the thinking of other students. They pose questions like “How did you get that?”, “Why is that 
true?” “Does that always work?” They explain their thinking to others and respond to others’ thinking.
</t>
  </si>
  <si>
    <t>4 Model with mathematics.</t>
  </si>
  <si>
    <t xml:space="preserve">
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</si>
  <si>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In grade 6, students model problem situations symbolically, graphically, tabularly, and contextually. Students form expressions, equations, or inequalities from real world contexts and connect symbolic and graphical representations. Students begin to explore covariance and represent two quantities simultaneously. Students use number lines to compare numbers and represent inequalities. They use measures of center and variability and data displays (i.e. box plots and histograms) to draw inferences about and make comparisons between data sets. Students need many opportunities to connect and explain the connections between the different representations. They should be able to use all of these representations as appropriate to a problem context.</t>
  </si>
  <si>
    <t>5 Use appropriate tools strategically.</t>
  </si>
  <si>
    <t xml:space="preserve">
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</si>
  <si>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Students consider available tools (including estimation and technology) when solving a mathematical problem and decide when certain tools might be helpful. For instance, students in grade 6 may decide to represent similar data sets using dot plots with the same scale to visually compare the center and variability of the data. Additionally, students might use physical objects or applets to construct nets and calculate the surface area of three-dimensional figures.</t>
  </si>
  <si>
    <t>6 Attend to precision.</t>
  </si>
  <si>
    <t xml:space="preserve">
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</si>
  <si>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In grade 6, students continue to refine their mathematical communication skills by using clear and precise language in their discussions with others and in their own reasoning. Students use appropriate terminology when referring to rates, ratios, geometric figures, data displays, and components of expressions, equations or inequalities.</t>
  </si>
  <si>
    <t>7 Look for and make use of structure.</t>
  </si>
  <si>
    <t xml:space="preserve">
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 y)2 as 5
minus a positive number times a square and use that to realize that its value cannot
be more than 5 for any real numbers x and y.</t>
  </si>
  <si>
    <t>Students routinely seek patterns or structures to model and solve problems. For instance, students recognize patterns that exist in ratio tables recognizing both the additive and multiplicative properties. Students apply properties to generate equivalent expressions (i.e. 6 + 2x = 2 (3 + x) by distributive property) and solve equations (i.e. 2c + 3 = 15, 2c = 12 by subtraction property of equality; c=6 by division property of equality). Students compose and decompose two- and three-dimensional figures to solve real world problems involving area and volume.</t>
  </si>
  <si>
    <t>8 Look for and express regularity in repeated reasoning.</t>
  </si>
  <si>
    <t xml:space="preserve">
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</si>
  <si>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In grade 6, students use repeated reasoning to understand algorithms and make generalizations about patterns. During multiple opportunities to solve and model problems, they may notice that a/b ÷ c/d = ad/bc and construct other examples and models that confirm their generalization. Students connect place value and their prior work with operations to understand algorithms to fluently divide multi-digit numbers and perform all operations with multi-digit decimals. Students informally begin to make connections between covariance, rates, and representations showing the relationships between quantities.</t>
  </si>
  <si>
    <t>counters</t>
  </si>
  <si>
    <t>fraction strips/tiles</t>
  </si>
  <si>
    <t>https://www.math-salamanders.com/printable-fraction-strips.html</t>
  </si>
  <si>
    <t>fraction models</t>
  </si>
  <si>
    <t>number lines</t>
  </si>
  <si>
    <t>http://themayorsbacktoschoolfair.com/9-fraction-number-line/</t>
  </si>
  <si>
    <t>2.  How does understanding place value help solve problems involving all operations?</t>
  </si>
  <si>
    <t>6 .NS.2
6 .NS.3</t>
  </si>
  <si>
    <t>6.MP.5
6.MP.6
6.MP.7
6.MP.8</t>
  </si>
  <si>
    <t>2.1  Fluently divide multi-digit whole numbers using the standard algorithm.
2.2  Fluently add and subtract multi-digit decimals using the standard algorithm.
2.3  Fluently multiply multi-digit decimals using the standard algorithm.
2.4  Fluently divide multi-digit decimals using the standard algorithm.</t>
  </si>
  <si>
    <t>tape diagrams</t>
  </si>
  <si>
    <t>Unit 2: Ratios and Percent Concepts and Applications</t>
  </si>
  <si>
    <t>1.  How are ratios and rates used in real world situations?</t>
  </si>
  <si>
    <t xml:space="preserve">6.RP.1
6.RP.2
6.RP.3 </t>
  </si>
  <si>
    <t>1.1  Explain the relationship between two quantities using ratio language.
1.2  Describe a unit rate using a ratio equivalent to one.
1.3  Solve real world situations using equivalent ratios and ratios tables.</t>
  </si>
  <si>
    <t>dependent variable
equivalent ratios
independent variable
percent
rate
ratio
unit of measurement
unit rate</t>
  </si>
  <si>
    <t>Construct a ratio showing the number of
Hail Marys to Our Fathers in the Rosary.</t>
  </si>
  <si>
    <t>coordinate plane</t>
  </si>
  <si>
    <t>double number line</t>
  </si>
  <si>
    <t>https://www.geogebra.org/m/ekkpnjaa</t>
  </si>
  <si>
    <t>Unit 4: Algebraic Expressions Representation and Application</t>
  </si>
  <si>
    <r>
      <t xml:space="preserve"> </t>
    </r>
    <r>
      <rPr>
        <b/>
        <sz val="12"/>
        <rFont val="Arial"/>
      </rPr>
      <t>Unit 3: Rational Numbers Concepts and Representation</t>
    </r>
  </si>
  <si>
    <t>equivalent ratios</t>
  </si>
  <si>
    <t>1.  How are positive and negative numbers used in real world  situations?</t>
  </si>
  <si>
    <t>6.NS.5
6.NS.7</t>
  </si>
  <si>
    <t xml:space="preserve">1.  How are algebraic expressions written and evaluated? </t>
  </si>
  <si>
    <t>6.EE.1 
6.EE.2</t>
  </si>
  <si>
    <t>6.MP.2
6.MP.4
6.MP.6
6.MP.7</t>
  </si>
  <si>
    <t>6.MP.2
6.MP.6
6.MP.7</t>
  </si>
  <si>
    <t>1.1  Use positive and negative numbers to describe quantities in real world situations.
1.2  Give examples of absolute value as a rational number- indicating locations on opposite sides of zero on the number line.
1.3  Interpret and explain absolute value as magnitude for a positive or negative quantity in real world situations.</t>
  </si>
  <si>
    <t xml:space="preserve">absolute value
coordinate
distance
integer
magnitude
negative number
opposite (additive inverse)
origin
positive number
quadrant(s)
rational number
</t>
  </si>
  <si>
    <t>1.1  Write and evaluate numerical expressions involving whole number exponents.
1.2  Use mathematical language to identify parts of an expression.
1.3  Read, write, and evaluate expressions in which letters stand for numbers (Including formulas that arise from real-world contexts).</t>
  </si>
  <si>
    <t>Students use ordered pairs to plot points on a coordinate graph to create a
picture of a cross, church, or other 
religious symbols.</t>
  </si>
  <si>
    <t>algebraic expression
base
coefficient
distributive property
equivalent expressions
evaluate
exponents
greatest common factor (GCF)
like terms
numerical expression
power
substitute
term
variable</t>
  </si>
  <si>
    <t xml:space="preserve">ratio tables </t>
  </si>
  <si>
    <t>A number of loaves of bread (b) shared equally by the Apostles (b ÷ 12)</t>
  </si>
  <si>
    <t>tape diagram</t>
  </si>
  <si>
    <t>2.  How are unit rates and percentages applied in real world situations?</t>
  </si>
  <si>
    <t>bar model</t>
  </si>
  <si>
    <t>6.RP.2
6.RP.3</t>
  </si>
  <si>
    <t xml:space="preserve">2.1  Find a percent of a quantity as a rate per 100.
2.2  Convert  units of measurement using rates and ratios.
2.3 Solve real world situations involving unit rates and percentages.
</t>
  </si>
  <si>
    <t>horizontal number line</t>
  </si>
  <si>
    <t>On a number line, students use the numbers reported in the church bulletin
to show the weekly collections and 
expenses of the church.</t>
  </si>
  <si>
    <t xml:space="preserve">tables </t>
  </si>
  <si>
    <t>https://apps.mathlearningcenter.org/number-line/</t>
  </si>
  <si>
    <t>Given an algebraic expression, the student will provide a written phrase containing math vocabulary and a biblical number. Given (g-7), students may reply, "a number decreased by the number of sacraments."</t>
  </si>
  <si>
    <t>http://www.math-aids.com/Number_Lines/Number_Lines.html</t>
  </si>
  <si>
    <t>https://www.geogebra.org/m/jHkFgdy8</t>
  </si>
  <si>
    <t>vertical number line</t>
  </si>
  <si>
    <t>2.  When are expressions equivalent?</t>
  </si>
  <si>
    <t>6.EE.3
6.EE.4
6.NS.4</t>
  </si>
  <si>
    <t>2.  How can rational numbers be represented and compared on a number line?</t>
  </si>
  <si>
    <t>6.MP.3
6.MP.5
6.MP.6
6.MP.7</t>
  </si>
  <si>
    <t>6.NS.6
6.NS.7</t>
  </si>
  <si>
    <t xml:space="preserve">2.1  Apply the properties of operations to generate equivalent expressions (Including the distributive property; for example, express 36 + 8 as 4(9 + 2) and y + y + y = 3y.)
2.2  Identify and justify that two expressions are equivalent.  (e.g. Are the two expressions equal? 81 + 18 and 9(9 + 2)).
2.3  Find the greatest common factor of two whole numbers less than or equal to 100 and the least common multiple of two numbers less than or equal to 12.  </t>
  </si>
  <si>
    <t xml:space="preserve">2.1  Locate positive and negative rational numbers on the number line.
2.2  Write and compare rational numbers using inequality signs.
</t>
  </si>
  <si>
    <t>http://www.math-aids.com/Number_Lines/Vertical_Number_Lines_Paper.html</t>
  </si>
  <si>
    <t>3.  How can real world problems be solved by graphing in the coordinate plane?</t>
  </si>
  <si>
    <t xml:space="preserve">6.NS.6b 
6.NS.6c
6.NS.8
6.RP.3a 
6.G.3 </t>
  </si>
  <si>
    <t xml:space="preserve">6.MP.1
6.MP.2
6.MP.3
6.MP.4
6.MP.5
6.MP.6
6.MP.7
</t>
  </si>
  <si>
    <t>3.1  Plot ordered pairs in all four quadrants on the coordinate plane and describe their reflections.
3.2  Plot rational numbers on a horizontal and vertical number line.
3.3  Draw polygons in the coordinate plane and solve real world problems.
3.4  Identify the four quadrants and the origin on a coordinate plane.
3.5  Solve real world problems by graphing in all four quadrants in a coordinate plane.
3.6  Find the distance between points with the same first or second coordinate.</t>
  </si>
  <si>
    <t>Unit 5: Equations and Inequalities Representation and Applications</t>
  </si>
  <si>
    <t>Unit 6: Geometric Measurement Concepts and Applications</t>
  </si>
  <si>
    <t>1.  How does what is measured determine the measurement method?</t>
  </si>
  <si>
    <t>1.  How can mathematical situations be translated, represented, and solved abstractly?</t>
  </si>
  <si>
    <t>6.G.1
6.G.2
6.G.4</t>
  </si>
  <si>
    <t>6.EE.5
6.EE.6
6.EE.8</t>
  </si>
  <si>
    <t>6.MP.1
6.MP.3
6.MP.4
6.MP.5
6.MP.6</t>
  </si>
  <si>
    <t>6.MP.2
6.MP.3
6.MP.4
6.MP.6
6.MP.7</t>
  </si>
  <si>
    <t>1.1  Demonstrate understanding that solving an equation or inequality is a process of answering the question, "Which values from a specified set, if any, make the equation or inequality true?"
1.2  Use substitution to determine whether a given number in a specified set makes an equation or inequality true. (Include formulas V=lwh and V=bh.)
1.3  Use variables to represent numbers and write expressions when solving real world or mathematical problems.
1.4  Write an inequality of the form x &gt; c or x &lt; c to represent a constraint.</t>
  </si>
  <si>
    <t>1.1  Find the area of right triangles, other triangles, special quadrilaterals and polygons by composing into rectangles or decomposing into triangles and other shapes to solve real world or mathematical situations.
1.2  Find the volume of a right rectangular prism with fractional edge lengths.
1.3  Use nets to find the surface area of figures in the context of solving real world and mathematical problems</t>
  </si>
  <si>
    <t xml:space="preserve">dependent variable
distributive property
equation
exponential notation
factor
greater than or equal to
independent variable
inequalities
less than or equal to 
multiple
</t>
  </si>
  <si>
    <t>cube
height
net
rectangular prism
rhombus
right angle
surface area
volume</t>
  </si>
  <si>
    <t>Find the volume and surface area of the baptismal font and a chalice.</t>
  </si>
  <si>
    <t xml:space="preserve">Our school needs 25 Bibles in every classroom, create an equation for how many Bibles
our school needs.  </t>
  </si>
  <si>
    <t xml:space="preserve">greater than or equal to: </t>
  </si>
  <si>
    <t>Unit 7: Statistical Concepts and Representations</t>
  </si>
  <si>
    <t>1.  How can the collection, organization, interpretation, and display of data be used to answer questions?</t>
  </si>
  <si>
    <t>6.SP.1
6.SP.4
6.SP.5</t>
  </si>
  <si>
    <t>6.MP.1
6.MP.2
6.MP.3
6.MP.4
6.MP.6</t>
  </si>
  <si>
    <t>1.1  Calculate, compare, and interpret measures of center and variability in a data set to answer a statistical question.
1.2  Recognize median, mean, mode, interquartile range, mean, absolute deviation and overall pattern when analyzing statistical data.</t>
  </si>
  <si>
    <t>less than or equal to</t>
  </si>
  <si>
    <r>
      <t>absolute deviation</t>
    </r>
    <r>
      <rPr>
        <sz val="10"/>
        <color rgb="FF38761D"/>
        <rFont val="Arial"/>
      </rPr>
      <t xml:space="preserve">
</t>
    </r>
    <r>
      <rPr>
        <sz val="10"/>
        <color rgb="FF000000"/>
        <rFont val="Arial"/>
      </rPr>
      <t>box plot
data
data set
dot plot 
frequency
histogram
interquartile range
mean (average)
measure of variation
median
mode
outlier
range
statistical question
variation</t>
    </r>
  </si>
  <si>
    <t>Analyze and compare the number of chapters in each of the four Gospels, using mean, median, mode, and range.</t>
  </si>
  <si>
    <t>box plot</t>
  </si>
  <si>
    <t>geometric formulas</t>
  </si>
  <si>
    <t>https://www.geogebra.org/m/qB8MZSWd</t>
  </si>
  <si>
    <t>https://www.geogebra.org/m/VTvDjhtq</t>
  </si>
  <si>
    <t xml:space="preserve">dot plot </t>
  </si>
  <si>
    <t>https://www.geogebra.org/m/X8NqZX3r</t>
  </si>
  <si>
    <t>graph paper</t>
  </si>
  <si>
    <t>tables</t>
  </si>
  <si>
    <t>tape diagram/bar model</t>
  </si>
  <si>
    <t>nets</t>
  </si>
  <si>
    <t>2.  What makes a good statistical question?</t>
  </si>
  <si>
    <t>6.SP.1</t>
  </si>
  <si>
    <t>2.1  Write and recognize relevant statistical questions. 
2.2  Predict variations in data based on statistical questions.</t>
  </si>
  <si>
    <t>2.  How can algebraic equations and inequalities be used to model, analyze and solve real world and math situations?</t>
  </si>
  <si>
    <t>6.EE.7
6.EE.8</t>
  </si>
  <si>
    <t>6.MP.1
6.MP.2
6.MP.4
6.MP.6
6.MP.7</t>
  </si>
  <si>
    <t>histogram</t>
  </si>
  <si>
    <t>2.1  Write and solve one-step equations that represent real world or mathematical problems.
2.2  Write an inequality in a real world or mathematical problem and represent it on a number line diagram.</t>
  </si>
  <si>
    <t>https://www.geogebra.org/m/E9mGwtgN</t>
  </si>
  <si>
    <t>2.  What is the relationship between 2-dimensional shapes, 3-dimensional shapes and the real world?</t>
  </si>
  <si>
    <t>6.G.4</t>
  </si>
  <si>
    <t>6.MP.1
6.MP.3
6.MP.4
6.MP.5
6.MP.6
6.MP.7</t>
  </si>
  <si>
    <t>2.1  Represent three dimensional figures using nets made of rectangles and triangles.
2.2  Use nets to find the surface area of figures in the context of solving real world and mathematical problems.
2.3  Compare and contrast the surface area and volume of multi-dimensional shapes.</t>
  </si>
  <si>
    <t>https://www.nctm.org/Classroom-Resources/Illuminations/Interactives/Geometric-Solids/</t>
  </si>
  <si>
    <t>number line</t>
  </si>
  <si>
    <t>3.  How can quantitative relationships between dependent and independent variables be represented and analyzed?</t>
  </si>
  <si>
    <t>rulers</t>
  </si>
  <si>
    <t>6.EE.9</t>
  </si>
  <si>
    <t>three-dimensional shapes</t>
  </si>
  <si>
    <t>6.MP.2
6.MP.3
6.MP.4
6.MP.5</t>
  </si>
  <si>
    <t>3.  How can statistics be used to interpret data?</t>
  </si>
  <si>
    <t>6.SP.2</t>
  </si>
  <si>
    <t>3.1  Write an equation to model the relationship between two quantities in real life situations.
3.2  Demonstrate that a change in the independent variable creates a change in the dependent variable.
3.3 Use graphs and tables to represent and analyze the relationship between two quantities in real life situations.</t>
  </si>
  <si>
    <t>6.MP.1
6.MP.2
6.MP.3
6.MP.4
6.MP.6
6.MP.8</t>
  </si>
  <si>
    <t>3.1  Calculate and interpret measures of center and variability in a data set to answer a statistical question. (Including mean, median, mode, interquartile range, mean absolute deviation, and overall pattern).
3.2  Describe the distribution, the symmetry/skewness, and the shape of the data.
3.3  Describe the spread using the extremes, clusters, gaps, and outliers of the statistical data.</t>
  </si>
  <si>
    <t>two-dimensional shapes</t>
  </si>
  <si>
    <t>Advanced Data Grapher: to graph Box Plot, Bubble, Dot Plot (Scatterplot), Histogram, Stem-Leaf</t>
  </si>
  <si>
    <t>https://www.nctm.org/Classroom-Resources/Illuminations/Interactives/Advanced-Data-Grapher/</t>
  </si>
  <si>
    <t>4.  How does what is measured determine the measurement method?</t>
  </si>
  <si>
    <t>6.SP.4 
6.SP.5</t>
  </si>
  <si>
    <t>4.1 Organize and display data on a dot plot, histogram and box plots.
4.2.  Compare and contrast the same data in different statistical displays.
4.3  Identify median, upper and lower extremes, and upper and lower quartiles of a data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</si>
</sst>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0"/>
      <color rgb="FF000000"/>
      <name val="Arial"/>
    </font>
    <font>
      <b/>
      <sz val="12"/>
      <name val="Arial"/>
    </font>
    <font>
      <b/>
      <sz val="10"/>
      <name val="Arial"/>
    </font>
    <font>
      <sz val="12"/>
      <name val="Arial"/>
    </font>
    <font>
      <sz val="10"/>
      <name val="Arial"/>
    </font>
    <font>
      <b/>
      <i/>
      <sz val="12"/>
      <name val="Arial"/>
    </font>
    <font>
      <sz val="12"/>
      <color rgb="FF000000"/>
      <name val="Arial"/>
    </font>
    <font>
      <sz val="10"/>
      <name val="Arial"/>
    </font>
    <font>
      <sz val="10"/>
      <color rgb="FF000000"/>
      <name val="Roboto"/>
    </font>
    <font>
      <sz val="10"/>
      <color rgb="FF000000"/>
      <name val="Arial"/>
    </font>
    <font>
      <u/>
      <sz val="10"/>
      <color rgb="FF000000"/>
      <name val="Roboto"/>
    </font>
    <font>
      <u/>
      <sz val="10"/>
      <color rgb="FF000000"/>
      <name val="Roboto"/>
    </font>
    <font>
      <u/>
      <sz val="10"/>
      <color rgb="FF0000FF"/>
      <name val="Arial"/>
    </font>
    <font>
      <u/>
      <sz val="10"/>
      <color rgb="FF0000FF"/>
      <name val="Arial"/>
    </font>
    <font>
      <b/>
      <sz val="10"/>
      <color rgb="FF000000"/>
      <name val="Roboto"/>
    </font>
    <font>
      <u/>
      <sz val="10"/>
      <color rgb="FF0000FF"/>
      <name val="Arial"/>
    </font>
    <font>
      <b/>
      <sz val="10"/>
      <color rgb="FF000000"/>
      <name val="Arial"/>
    </font>
    <font>
      <u/>
      <sz val="10"/>
      <color rgb="FF0000FF"/>
      <name val="Arial"/>
    </font>
    <font>
      <u/>
      <sz val="10"/>
      <color rgb="FF0000FF"/>
      <name val="Arial"/>
    </font>
    <font>
      <u/>
      <sz val="10"/>
      <color rgb="FF0000FF"/>
      <name val="Arial"/>
    </font>
    <font>
      <u/>
      <sz val="10"/>
      <color rgb="FF0000FF"/>
      <name val="Arial"/>
    </font>
    <font>
      <u/>
      <sz val="10"/>
      <color rgb="FF3C78D8"/>
      <name val="Inconsolata"/>
    </font>
    <font>
      <sz val="10"/>
      <color rgb="FF3C78D8"/>
      <name val="Inconsolata"/>
    </font>
    <font>
      <u/>
      <sz val="10"/>
      <color rgb="FF3C78D8"/>
      <name val="Inconsolata"/>
    </font>
    <font>
      <b/>
      <i/>
      <sz val="10"/>
      <name val="Arial"/>
    </font>
    <font>
      <u/>
      <sz val="10"/>
      <color rgb="FF3C78D8"/>
      <name val="Inconsolata"/>
    </font>
    <font>
      <sz val="10"/>
      <color rgb="FF000000"/>
      <name val="Arial"/>
    </font>
    <font>
      <sz val="10"/>
      <name val="Arial"/>
    </font>
    <font>
      <u/>
      <sz val="10"/>
      <color rgb="FF0000FF"/>
      <name val="Arial"/>
    </font>
    <font>
      <u/>
      <sz val="10"/>
      <color rgb="FF0000FF"/>
      <name val="Arial"/>
    </font>
    <font>
      <i/>
      <sz val="10"/>
      <name val="Arial"/>
    </font>
    <font>
      <u/>
      <sz val="10"/>
      <color rgb="FF0000FF"/>
      <name val="Arial"/>
    </font>
    <font>
      <sz val="11"/>
      <color rgb="FF000000"/>
      <name val="Calibri"/>
    </font>
    <font>
      <u/>
      <sz val="10"/>
      <color rgb="FF0000FF"/>
      <name val="Arial"/>
    </font>
    <font>
      <sz val="9"/>
      <name val="Arial"/>
    </font>
    <font>
      <u/>
      <sz val="10"/>
      <color rgb="FF0000FF"/>
      <name val="Arial"/>
    </font>
    <font>
      <u/>
      <sz val="10"/>
      <color rgb="FF0000FF"/>
      <name val="Arial"/>
    </font>
    <font>
      <sz val="10"/>
      <color rgb="FF38761D"/>
      <name val="Arial"/>
    </font>
    <font>
      <b/>
      <i/>
      <sz val="10"/>
      <name val="Arial"/>
    </font>
    <font>
      <sz val="12"/>
      <color rgb="FF000000"/>
      <name val="Calibri"/>
    </font>
    <font>
      <sz val="10"/>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b/>
      <i/>
      <sz val="10"/>
      <color rgb="FF000000"/>
      <name val="Arial"/>
    </font>
    <font>
      <u/>
      <sz val="10"/>
      <color rgb="FF0000FF"/>
      <name val="Arial"/>
    </font>
    <font>
      <u/>
      <sz val="10"/>
      <color rgb="FF0000FF"/>
      <name val="Arial"/>
    </font>
  </fonts>
  <fills count="15">
    <fill>
      <patternFill patternType="none"/>
    </fill>
    <fill>
      <patternFill patternType="gray125"/>
    </fill>
    <fill>
      <patternFill patternType="solid">
        <fgColor rgb="FFD0E0E3"/>
        <bgColor rgb="FFD0E0E3"/>
      </patternFill>
    </fill>
    <fill>
      <patternFill patternType="solid">
        <fgColor rgb="FFB6D7A8"/>
        <bgColor rgb="FFB6D7A8"/>
      </patternFill>
    </fill>
    <fill>
      <patternFill patternType="solid">
        <fgColor rgb="FF00FFFF"/>
        <bgColor rgb="FF00FFFF"/>
      </patternFill>
    </fill>
    <fill>
      <patternFill patternType="solid">
        <fgColor rgb="FFF4CCCC"/>
        <bgColor rgb="FFF4CCCC"/>
      </patternFill>
    </fill>
    <fill>
      <patternFill patternType="solid">
        <fgColor rgb="FFFFFFFF"/>
        <bgColor rgb="FFFFFFFF"/>
      </patternFill>
    </fill>
    <fill>
      <patternFill patternType="solid">
        <fgColor rgb="FFEFEFEF"/>
        <bgColor rgb="FFEFEFEF"/>
      </patternFill>
    </fill>
    <fill>
      <patternFill patternType="solid">
        <fgColor rgb="FFF6B26B"/>
        <bgColor rgb="FFF6B26B"/>
      </patternFill>
    </fill>
    <fill>
      <patternFill patternType="solid">
        <fgColor rgb="FFFFFF00"/>
        <bgColor rgb="FFFFFF00"/>
      </patternFill>
    </fill>
    <fill>
      <patternFill patternType="solid">
        <fgColor rgb="FFAAFF03"/>
        <bgColor rgb="FFAAFF03"/>
      </patternFill>
    </fill>
    <fill>
      <patternFill patternType="solid">
        <fgColor rgb="FFC9DAF8"/>
        <bgColor rgb="FFC9DAF8"/>
      </patternFill>
    </fill>
    <fill>
      <patternFill patternType="solid">
        <fgColor rgb="FFFCE5CD"/>
        <bgColor rgb="FFFCE5CD"/>
      </patternFill>
    </fill>
    <fill>
      <patternFill patternType="solid">
        <fgColor rgb="FFCA91FF"/>
        <bgColor rgb="FFCA91FF"/>
      </patternFill>
    </fill>
    <fill>
      <patternFill patternType="solid">
        <fgColor rgb="FFEAD1DC"/>
        <bgColor rgb="FFEAD1DC"/>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medium">
        <color rgb="FF000000"/>
      </top>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right/>
      <top/>
      <bottom style="medium">
        <color rgb="FF000000"/>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
      <left/>
      <right style="medium">
        <color rgb="FF000000"/>
      </right>
      <top/>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s>
  <cellStyleXfs count="1">
    <xf numFmtId="0" fontId="0" fillId="0" borderId="0"/>
  </cellStyleXfs>
  <cellXfs count="189">
    <xf numFmtId="0" fontId="0" fillId="0" borderId="0" xfId="0" applyFont="1" applyAlignment="1"/>
    <xf numFmtId="0" fontId="1" fillId="2" borderId="0" xfId="0" applyFont="1" applyFill="1" applyAlignment="1">
      <alignment horizontal="center" vertical="center"/>
    </xf>
    <xf numFmtId="0" fontId="1" fillId="2" borderId="0" xfId="0" applyFont="1" applyFill="1" applyAlignment="1">
      <alignment horizontal="center"/>
    </xf>
    <xf numFmtId="0" fontId="3" fillId="0" borderId="1" xfId="0" applyFont="1" applyBorder="1" applyAlignment="1">
      <alignment vertical="center"/>
    </xf>
    <xf numFmtId="0" fontId="4" fillId="0" borderId="2" xfId="0" applyFont="1" applyBorder="1"/>
    <xf numFmtId="0" fontId="3" fillId="0" borderId="1" xfId="0" applyFont="1" applyBorder="1" applyAlignment="1">
      <alignment vertical="center"/>
    </xf>
    <xf numFmtId="0" fontId="2" fillId="0" borderId="0" xfId="0" applyFont="1" applyAlignment="1">
      <alignment horizontal="center"/>
    </xf>
    <xf numFmtId="0" fontId="2" fillId="5" borderId="1" xfId="0" applyFont="1" applyFill="1" applyBorder="1" applyAlignment="1">
      <alignment horizontal="center" wrapText="1"/>
    </xf>
    <xf numFmtId="0" fontId="4" fillId="0" borderId="0" xfId="0" applyFont="1" applyAlignment="1">
      <alignment vertical="center" wrapText="1"/>
    </xf>
    <xf numFmtId="0" fontId="6" fillId="6" borderId="1" xfId="0" applyFont="1" applyFill="1" applyBorder="1" applyAlignment="1">
      <alignment vertical="center"/>
    </xf>
    <xf numFmtId="0" fontId="4" fillId="0" borderId="0" xfId="0" applyFont="1"/>
    <xf numFmtId="0" fontId="3" fillId="0" borderId="4" xfId="0" applyFont="1" applyBorder="1" applyAlignment="1">
      <alignment vertical="center"/>
    </xf>
    <xf numFmtId="0" fontId="3" fillId="0" borderId="4" xfId="0" applyFont="1" applyBorder="1" applyAlignment="1">
      <alignment vertical="center"/>
    </xf>
    <xf numFmtId="0" fontId="2" fillId="8" borderId="1" xfId="0" applyFont="1" applyFill="1" applyBorder="1" applyAlignment="1">
      <alignment horizontal="center" vertical="center"/>
    </xf>
    <xf numFmtId="0" fontId="8" fillId="6" borderId="0" xfId="0" applyFont="1" applyFill="1" applyAlignment="1">
      <alignment vertical="center"/>
    </xf>
    <xf numFmtId="0" fontId="6" fillId="6" borderId="4" xfId="0" applyFont="1" applyFill="1" applyBorder="1" applyAlignment="1">
      <alignment vertical="center"/>
    </xf>
    <xf numFmtId="0" fontId="2" fillId="9" borderId="1" xfId="0" applyFont="1" applyFill="1" applyBorder="1" applyAlignment="1">
      <alignment horizontal="center" wrapText="1"/>
    </xf>
    <xf numFmtId="0" fontId="2" fillId="10" borderId="1" xfId="0" applyFont="1" applyFill="1" applyBorder="1" applyAlignment="1">
      <alignment horizontal="center" wrapText="1"/>
    </xf>
    <xf numFmtId="0" fontId="3" fillId="0" borderId="1" xfId="0" applyFont="1" applyBorder="1" applyAlignment="1">
      <alignment vertical="center" wrapText="1"/>
    </xf>
    <xf numFmtId="0" fontId="2" fillId="11" borderId="1" xfId="0" applyFont="1" applyFill="1" applyBorder="1" applyAlignment="1">
      <alignment horizontal="center" wrapText="1"/>
    </xf>
    <xf numFmtId="0" fontId="2" fillId="12" borderId="1" xfId="0" applyFont="1" applyFill="1" applyBorder="1" applyAlignment="1">
      <alignment horizontal="center" wrapText="1"/>
    </xf>
    <xf numFmtId="0" fontId="2" fillId="13" borderId="1" xfId="0" applyFont="1" applyFill="1" applyBorder="1" applyAlignment="1">
      <alignment horizontal="center" wrapText="1"/>
    </xf>
    <xf numFmtId="0" fontId="2" fillId="14" borderId="7" xfId="0" applyFont="1" applyFill="1" applyBorder="1" applyAlignment="1">
      <alignment horizont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3" fillId="0" borderId="0" xfId="0" applyFont="1" applyAlignment="1"/>
    <xf numFmtId="0" fontId="4" fillId="0" borderId="0" xfId="0" applyFont="1" applyAlignment="1">
      <alignment vertical="center"/>
    </xf>
    <xf numFmtId="0" fontId="4" fillId="0" borderId="7" xfId="0" applyFont="1" applyBorder="1" applyAlignment="1">
      <alignment vertical="top" wrapText="1"/>
    </xf>
    <xf numFmtId="0" fontId="2" fillId="0" borderId="10"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4" fillId="6" borderId="11" xfId="0" applyFont="1" applyFill="1" applyBorder="1" applyAlignment="1">
      <alignment vertical="center"/>
    </xf>
    <xf numFmtId="0" fontId="4" fillId="0" borderId="12" xfId="0" applyFont="1" applyBorder="1"/>
    <xf numFmtId="0" fontId="4" fillId="0" borderId="11" xfId="0" applyFont="1" applyBorder="1" applyAlignment="1">
      <alignment vertical="top"/>
    </xf>
    <xf numFmtId="0" fontId="4" fillId="0" borderId="13" xfId="0" applyFont="1" applyBorder="1" applyAlignment="1">
      <alignment vertical="center" wrapText="1"/>
    </xf>
    <xf numFmtId="0" fontId="16" fillId="6" borderId="15" xfId="0" applyFont="1" applyFill="1" applyBorder="1" applyAlignment="1">
      <alignment horizontal="left" vertical="center" wrapText="1"/>
    </xf>
    <xf numFmtId="0" fontId="4" fillId="0" borderId="15" xfId="0" applyFont="1" applyBorder="1" applyAlignment="1">
      <alignment vertical="center"/>
    </xf>
    <xf numFmtId="0" fontId="4" fillId="0" borderId="4" xfId="0" applyFont="1" applyBorder="1"/>
    <xf numFmtId="0" fontId="4" fillId="0" borderId="16" xfId="0" applyFont="1" applyBorder="1" applyAlignment="1">
      <alignment vertical="center" wrapText="1"/>
    </xf>
    <xf numFmtId="0" fontId="16" fillId="6" borderId="11" xfId="0" applyFont="1" applyFill="1" applyBorder="1" applyAlignment="1">
      <alignment horizontal="left" vertical="center"/>
    </xf>
    <xf numFmtId="0" fontId="4" fillId="0" borderId="12" xfId="0" applyFont="1" applyBorder="1" applyAlignment="1">
      <alignment vertical="center" wrapText="1"/>
    </xf>
    <xf numFmtId="0" fontId="4" fillId="0" borderId="11" xfId="0" applyFont="1" applyBorder="1" applyAlignment="1">
      <alignment vertical="center"/>
    </xf>
    <xf numFmtId="0" fontId="4" fillId="0" borderId="11" xfId="0" applyFont="1" applyBorder="1" applyAlignment="1">
      <alignment vertical="center" wrapText="1"/>
    </xf>
    <xf numFmtId="0" fontId="4" fillId="0" borderId="0" xfId="0" applyFont="1" applyAlignment="1">
      <alignment vertical="center" wrapText="1"/>
    </xf>
    <xf numFmtId="0" fontId="4" fillId="0" borderId="0" xfId="0" applyFont="1" applyAlignment="1"/>
    <xf numFmtId="0" fontId="4" fillId="0" borderId="17" xfId="0" applyFont="1" applyBorder="1" applyAlignment="1">
      <alignment vertical="center" wrapText="1"/>
    </xf>
    <xf numFmtId="0" fontId="4" fillId="0" borderId="18" xfId="0" applyFont="1" applyBorder="1" applyAlignment="1">
      <alignment vertical="center" wrapText="1"/>
    </xf>
    <xf numFmtId="0" fontId="18" fillId="0" borderId="14" xfId="0" applyFont="1" applyBorder="1" applyAlignment="1">
      <alignment vertical="center" wrapText="1"/>
    </xf>
    <xf numFmtId="0" fontId="4" fillId="0" borderId="1" xfId="0" applyFont="1" applyBorder="1"/>
    <xf numFmtId="0" fontId="4" fillId="0" borderId="14" xfId="0"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0" fontId="4" fillId="0" borderId="0" xfId="0" applyFont="1" applyAlignment="1">
      <alignment vertical="center" wrapText="1"/>
    </xf>
    <xf numFmtId="0" fontId="22" fillId="6" borderId="14" xfId="0" applyFont="1" applyFill="1" applyBorder="1" applyAlignment="1">
      <alignment vertical="center" wrapText="1"/>
    </xf>
    <xf numFmtId="0" fontId="22" fillId="6" borderId="12" xfId="0" applyFont="1" applyFill="1" applyBorder="1" applyAlignment="1">
      <alignment vertical="center" wrapText="1"/>
    </xf>
    <xf numFmtId="0" fontId="4" fillId="0" borderId="12" xfId="0" applyFont="1" applyBorder="1" applyAlignment="1">
      <alignment horizontal="left" vertical="center" wrapText="1"/>
    </xf>
    <xf numFmtId="0" fontId="4" fillId="0" borderId="12" xfId="0" applyFont="1" applyBorder="1" applyAlignment="1">
      <alignment vertical="center"/>
    </xf>
    <xf numFmtId="0" fontId="22" fillId="6" borderId="0" xfId="0" applyFont="1" applyFill="1" applyAlignment="1">
      <alignment wrapText="1"/>
    </xf>
    <xf numFmtId="0" fontId="24" fillId="0" borderId="0" xfId="0" applyFont="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pplyAlignment="1">
      <alignment vertical="top" wrapText="1"/>
    </xf>
    <xf numFmtId="0" fontId="2" fillId="8" borderId="1" xfId="0" applyFont="1" applyFill="1" applyBorder="1" applyAlignment="1">
      <alignment horizontal="center"/>
    </xf>
    <xf numFmtId="0" fontId="2" fillId="11" borderId="7" xfId="0" applyFont="1" applyFill="1" applyBorder="1" applyAlignment="1">
      <alignment horizontal="center" wrapText="1"/>
    </xf>
    <xf numFmtId="0" fontId="27" fillId="0" borderId="10" xfId="0" applyFont="1" applyBorder="1" applyAlignment="1">
      <alignment vertical="center" wrapText="1"/>
    </xf>
    <xf numFmtId="0" fontId="4" fillId="0" borderId="16" xfId="0" applyFont="1" applyBorder="1" applyAlignment="1">
      <alignment vertical="center" wrapText="1"/>
    </xf>
    <xf numFmtId="0" fontId="27" fillId="0" borderId="14" xfId="0" applyFont="1" applyBorder="1" applyAlignment="1">
      <alignment vertical="center" wrapText="1"/>
    </xf>
    <xf numFmtId="0" fontId="4" fillId="0" borderId="1" xfId="0" applyFont="1" applyBorder="1" applyAlignment="1">
      <alignment vertical="center" wrapText="1"/>
    </xf>
    <xf numFmtId="0" fontId="2" fillId="9" borderId="1" xfId="0" applyFont="1" applyFill="1" applyBorder="1" applyAlignment="1">
      <alignment horizontal="center"/>
    </xf>
    <xf numFmtId="0" fontId="2" fillId="12" borderId="7" xfId="0" applyFont="1" applyFill="1" applyBorder="1" applyAlignment="1">
      <alignment horizontal="center" wrapText="1"/>
    </xf>
    <xf numFmtId="0" fontId="31" fillId="0" borderId="11" xfId="0" applyFont="1" applyBorder="1" applyAlignment="1">
      <alignment vertical="center" wrapText="1"/>
    </xf>
    <xf numFmtId="0" fontId="2" fillId="14" borderId="1" xfId="0" applyFont="1" applyFill="1" applyBorder="1" applyAlignment="1">
      <alignment horizontal="center" wrapText="1"/>
    </xf>
    <xf numFmtId="0" fontId="27" fillId="0" borderId="15" xfId="0" applyFont="1" applyBorder="1" applyAlignment="1">
      <alignment vertical="center" wrapText="1"/>
    </xf>
    <xf numFmtId="0" fontId="27" fillId="0" borderId="0" xfId="0" applyFont="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wrapText="1"/>
    </xf>
    <xf numFmtId="0" fontId="24" fillId="0" borderId="12" xfId="0" applyFont="1" applyBorder="1" applyAlignment="1">
      <alignment vertical="center" wrapText="1"/>
    </xf>
    <xf numFmtId="0" fontId="4" fillId="0" borderId="12" xfId="0" applyFont="1" applyBorder="1" applyAlignment="1">
      <alignment vertical="center" wrapText="1"/>
    </xf>
    <xf numFmtId="0" fontId="34" fillId="0" borderId="0" xfId="0" applyFont="1" applyAlignment="1">
      <alignment vertical="top" wrapText="1"/>
    </xf>
    <xf numFmtId="0" fontId="34" fillId="0" borderId="12" xfId="0" applyFont="1" applyBorder="1" applyAlignment="1">
      <alignment vertical="top" wrapText="1"/>
    </xf>
    <xf numFmtId="0" fontId="35" fillId="0" borderId="4" xfId="0" applyFont="1" applyBorder="1" applyAlignment="1">
      <alignment vertical="center" wrapText="1"/>
    </xf>
    <xf numFmtId="0" fontId="4" fillId="0" borderId="16" xfId="0" applyFont="1" applyBorder="1"/>
    <xf numFmtId="0" fontId="4" fillId="0" borderId="0" xfId="0" applyFont="1" applyAlignment="1">
      <alignment vertical="top" wrapText="1"/>
    </xf>
    <xf numFmtId="0" fontId="4" fillId="0" borderId="1" xfId="0" applyFont="1" applyBorder="1" applyAlignment="1">
      <alignment vertical="center" wrapText="1"/>
    </xf>
    <xf numFmtId="0" fontId="36" fillId="0" borderId="1" xfId="0" applyFont="1" applyBorder="1" applyAlignment="1">
      <alignment vertical="center" wrapText="1"/>
    </xf>
    <xf numFmtId="0" fontId="37" fillId="0" borderId="12" xfId="0" applyFont="1" applyBorder="1" applyAlignment="1">
      <alignment vertical="center" wrapText="1"/>
    </xf>
    <xf numFmtId="0" fontId="38" fillId="0" borderId="0" xfId="0" applyFont="1" applyAlignment="1">
      <alignment vertical="center" wrapText="1"/>
    </xf>
    <xf numFmtId="0" fontId="38" fillId="0" borderId="12" xfId="0" applyFont="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vertical="center" wrapText="1"/>
    </xf>
    <xf numFmtId="0" fontId="4" fillId="0" borderId="12"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9" fillId="6" borderId="0" xfId="0" applyFont="1" applyFill="1" applyAlignment="1">
      <alignment horizontal="left" vertical="center"/>
    </xf>
    <xf numFmtId="0" fontId="2" fillId="13" borderId="7" xfId="0" applyFont="1" applyFill="1" applyBorder="1" applyAlignment="1">
      <alignment horizontal="center" wrapText="1"/>
    </xf>
    <xf numFmtId="0" fontId="4" fillId="0" borderId="11" xfId="0" applyFont="1" applyBorder="1" applyAlignment="1">
      <alignment wrapText="1"/>
    </xf>
    <xf numFmtId="0" fontId="4" fillId="0" borderId="1" xfId="0" applyFont="1" applyBorder="1" applyAlignment="1">
      <alignment wrapText="1"/>
    </xf>
    <xf numFmtId="0" fontId="44" fillId="0" borderId="11" xfId="0" applyFont="1" applyBorder="1" applyAlignment="1">
      <alignment vertical="center" wrapText="1"/>
    </xf>
    <xf numFmtId="0" fontId="40" fillId="0" borderId="12" xfId="0" applyFont="1" applyBorder="1" applyAlignment="1">
      <alignment vertical="top" wrapText="1"/>
    </xf>
    <xf numFmtId="0" fontId="4" fillId="0" borderId="11" xfId="0" applyFont="1" applyBorder="1" applyAlignment="1"/>
    <xf numFmtId="0" fontId="45" fillId="0" borderId="11" xfId="0" applyFont="1" applyBorder="1" applyAlignment="1">
      <alignment wrapText="1"/>
    </xf>
    <xf numFmtId="0" fontId="9" fillId="6" borderId="11" xfId="0" applyFont="1" applyFill="1" applyBorder="1" applyAlignment="1">
      <alignment horizontal="left" vertical="center"/>
    </xf>
    <xf numFmtId="0" fontId="46" fillId="0" borderId="13"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wrapText="1"/>
    </xf>
    <xf numFmtId="0" fontId="47" fillId="0" borderId="1" xfId="0" applyFont="1" applyBorder="1" applyAlignment="1">
      <alignment wrapText="1"/>
    </xf>
    <xf numFmtId="0" fontId="48" fillId="0" borderId="11" xfId="0" applyFont="1" applyBorder="1" applyAlignment="1">
      <alignment vertical="center" wrapText="1"/>
    </xf>
    <xf numFmtId="0" fontId="4" fillId="0" borderId="2" xfId="0" applyFont="1" applyBorder="1" applyAlignment="1">
      <alignment wrapText="1"/>
    </xf>
    <xf numFmtId="0" fontId="4" fillId="0" borderId="18" xfId="0" applyFont="1" applyBorder="1" applyAlignment="1">
      <alignment wrapText="1"/>
    </xf>
    <xf numFmtId="0" fontId="50" fillId="6" borderId="2" xfId="0" applyFont="1" applyFill="1" applyBorder="1" applyAlignment="1">
      <alignment horizontal="left" vertical="center"/>
    </xf>
    <xf numFmtId="0" fontId="4" fillId="0" borderId="13" xfId="0" applyFont="1" applyBorder="1" applyAlignment="1">
      <alignment vertical="center" wrapText="1"/>
    </xf>
    <xf numFmtId="0" fontId="4" fillId="0" borderId="12" xfId="0" applyFont="1" applyBorder="1" applyAlignment="1">
      <alignment vertical="center"/>
    </xf>
    <xf numFmtId="0" fontId="4" fillId="0" borderId="1" xfId="0" applyFont="1" applyBorder="1" applyAlignment="1">
      <alignment wrapText="1"/>
    </xf>
    <xf numFmtId="0" fontId="4" fillId="0" borderId="12" xfId="0" applyFont="1" applyBorder="1" applyAlignment="1">
      <alignment wrapText="1"/>
    </xf>
    <xf numFmtId="0" fontId="4" fillId="0" borderId="2" xfId="0" applyFont="1" applyBorder="1" applyAlignment="1">
      <alignment wrapText="1"/>
    </xf>
    <xf numFmtId="0" fontId="4" fillId="0" borderId="19" xfId="0" applyFont="1" applyBorder="1" applyAlignment="1">
      <alignment vertical="top" wrapText="1"/>
    </xf>
    <xf numFmtId="0" fontId="4" fillId="0" borderId="4" xfId="0" applyFont="1" applyBorder="1" applyAlignment="1">
      <alignment wrapText="1"/>
    </xf>
    <xf numFmtId="0" fontId="40" fillId="0" borderId="14" xfId="0" applyFont="1" applyBorder="1" applyAlignment="1">
      <alignment vertical="top" wrapText="1"/>
    </xf>
    <xf numFmtId="0" fontId="2" fillId="0" borderId="12" xfId="0" applyFont="1" applyBorder="1" applyAlignment="1">
      <alignment wrapText="1"/>
    </xf>
    <xf numFmtId="0" fontId="4" fillId="0" borderId="12" xfId="0" applyFont="1" applyBorder="1" applyAlignment="1">
      <alignment wrapText="1"/>
    </xf>
    <xf numFmtId="0" fontId="40" fillId="0" borderId="4" xfId="0" applyFont="1" applyBorder="1" applyAlignment="1">
      <alignment vertical="top" wrapText="1"/>
    </xf>
    <xf numFmtId="0" fontId="4" fillId="0" borderId="13" xfId="0" applyFont="1" applyBorder="1" applyAlignment="1">
      <alignment wrapText="1"/>
    </xf>
    <xf numFmtId="0" fontId="7" fillId="0" borderId="1" xfId="0" applyFont="1" applyBorder="1" applyAlignment="1">
      <alignment vertical="top"/>
    </xf>
    <xf numFmtId="0" fontId="7" fillId="0" borderId="4" xfId="0" applyFont="1" applyBorder="1" applyAlignment="1">
      <alignment vertical="top"/>
    </xf>
    <xf numFmtId="0" fontId="9" fillId="6" borderId="1" xfId="0" applyFont="1" applyFill="1" applyBorder="1" applyAlignment="1">
      <alignment vertical="top"/>
    </xf>
    <xf numFmtId="0" fontId="4" fillId="7" borderId="0" xfId="0" applyFont="1" applyFill="1" applyAlignment="1">
      <alignment vertical="center"/>
    </xf>
    <xf numFmtId="0" fontId="0" fillId="0" borderId="0" xfId="0" applyFont="1" applyAlignment="1"/>
    <xf numFmtId="0" fontId="4" fillId="0" borderId="9" xfId="0" applyFont="1" applyBorder="1"/>
    <xf numFmtId="0" fontId="12" fillId="7" borderId="0" xfId="0" applyFont="1" applyFill="1" applyAlignment="1">
      <alignment vertical="center"/>
    </xf>
    <xf numFmtId="0" fontId="4" fillId="0" borderId="0" xfId="0" applyFont="1" applyAlignment="1">
      <alignment vertical="center" wrapText="1"/>
    </xf>
    <xf numFmtId="0" fontId="4" fillId="0" borderId="2" xfId="0" applyFont="1" applyBorder="1"/>
    <xf numFmtId="0" fontId="2" fillId="3" borderId="0" xfId="0" applyFont="1" applyFill="1" applyAlignment="1">
      <alignment horizontal="center"/>
    </xf>
    <xf numFmtId="0" fontId="4" fillId="0" borderId="0" xfId="0" applyFont="1" applyAlignment="1">
      <alignment vertical="center"/>
    </xf>
    <xf numFmtId="0" fontId="10" fillId="7" borderId="6" xfId="0" applyFont="1" applyFill="1" applyBorder="1" applyAlignment="1">
      <alignment vertical="center"/>
    </xf>
    <xf numFmtId="0" fontId="4" fillId="0" borderId="6" xfId="0" applyFont="1" applyBorder="1"/>
    <xf numFmtId="0" fontId="4" fillId="0" borderId="8" xfId="0" applyFont="1" applyBorder="1"/>
    <xf numFmtId="0" fontId="11" fillId="6" borderId="6" xfId="0" applyFont="1" applyFill="1" applyBorder="1" applyAlignment="1"/>
    <xf numFmtId="0" fontId="8" fillId="7" borderId="3" xfId="0" applyFont="1" applyFill="1" applyBorder="1" applyAlignment="1">
      <alignment vertical="center"/>
    </xf>
    <xf numFmtId="0" fontId="4" fillId="0" borderId="3" xfId="0" applyFont="1" applyBorder="1"/>
    <xf numFmtId="0" fontId="4" fillId="0" borderId="5" xfId="0" applyFont="1" applyBorder="1"/>
    <xf numFmtId="0" fontId="4" fillId="0" borderId="7" xfId="0" applyFont="1" applyBorder="1" applyAlignment="1">
      <alignment horizontal="left" vertical="center" wrapText="1"/>
    </xf>
    <xf numFmtId="0" fontId="4" fillId="0" borderId="12" xfId="0" applyFont="1" applyBorder="1"/>
    <xf numFmtId="0" fontId="4" fillId="0" borderId="4" xfId="0" applyFont="1" applyBorder="1"/>
    <xf numFmtId="0" fontId="5" fillId="4" borderId="0" xfId="0" applyFont="1" applyFill="1" applyAlignment="1">
      <alignment horizontal="center" wrapText="1"/>
    </xf>
    <xf numFmtId="0" fontId="13" fillId="0" borderId="7" xfId="0" applyFont="1" applyBorder="1" applyAlignment="1">
      <alignment vertical="center" wrapText="1"/>
    </xf>
    <xf numFmtId="0" fontId="15" fillId="0" borderId="14" xfId="0" applyFont="1" applyBorder="1" applyAlignment="1">
      <alignment vertical="center" wrapText="1"/>
    </xf>
    <xf numFmtId="0" fontId="4" fillId="0" borderId="14" xfId="0" applyFont="1" applyBorder="1"/>
    <xf numFmtId="0" fontId="4" fillId="0" borderId="7" xfId="0" applyFont="1" applyBorder="1" applyAlignment="1">
      <alignment vertical="top" wrapText="1"/>
    </xf>
    <xf numFmtId="0" fontId="23" fillId="6" borderId="7" xfId="0" applyFont="1" applyFill="1" applyBorder="1" applyAlignment="1">
      <alignment horizontal="left" vertical="center" wrapText="1"/>
    </xf>
    <xf numFmtId="0" fontId="25" fillId="6" borderId="7" xfId="0" applyFont="1" applyFill="1" applyBorder="1" applyAlignment="1">
      <alignment wrapText="1"/>
    </xf>
    <xf numFmtId="0" fontId="20" fillId="0" borderId="12" xfId="0" applyFont="1" applyBorder="1" applyAlignment="1">
      <alignment vertical="center" wrapText="1"/>
    </xf>
    <xf numFmtId="0" fontId="21" fillId="6" borderId="12" xfId="0" applyFont="1" applyFill="1" applyBorder="1" applyAlignment="1">
      <alignment vertical="center" wrapText="1"/>
    </xf>
    <xf numFmtId="0" fontId="17" fillId="0" borderId="7" xfId="0" applyFont="1" applyBorder="1" applyAlignment="1">
      <alignment vertical="center" wrapText="1"/>
    </xf>
    <xf numFmtId="0" fontId="19" fillId="0" borderId="14" xfId="0" applyFont="1" applyBorder="1" applyAlignment="1">
      <alignment vertical="center" wrapText="1"/>
    </xf>
    <xf numFmtId="0" fontId="18" fillId="0" borderId="14" xfId="0" applyFont="1" applyBorder="1" applyAlignment="1">
      <alignment vertical="center" wrapText="1"/>
    </xf>
    <xf numFmtId="0" fontId="4" fillId="0" borderId="19" xfId="0" applyFont="1" applyBorder="1"/>
    <xf numFmtId="0" fontId="4" fillId="0" borderId="7" xfId="0" applyFont="1" applyBorder="1" applyAlignment="1">
      <alignment vertical="center"/>
    </xf>
    <xf numFmtId="0" fontId="29" fillId="0" borderId="20" xfId="0" applyFont="1" applyBorder="1" applyAlignment="1">
      <alignment vertical="center" wrapText="1"/>
    </xf>
    <xf numFmtId="0" fontId="4" fillId="0" borderId="13" xfId="0" applyFont="1" applyBorder="1"/>
    <xf numFmtId="0" fontId="4" fillId="0" borderId="7" xfId="0" applyFont="1" applyBorder="1" applyAlignment="1">
      <alignment vertical="center" wrapText="1"/>
    </xf>
    <xf numFmtId="0" fontId="7" fillId="0" borderId="20" xfId="0" applyFont="1" applyBorder="1" applyAlignment="1">
      <alignment vertical="top" wrapText="1"/>
    </xf>
    <xf numFmtId="0" fontId="28" fillId="0" borderId="14" xfId="0" applyFont="1" applyBorder="1" applyAlignment="1">
      <alignment vertical="center" wrapText="1"/>
    </xf>
    <xf numFmtId="0" fontId="26" fillId="0" borderId="7" xfId="0" applyFont="1" applyBorder="1" applyAlignment="1">
      <alignment vertical="top" wrapText="1"/>
    </xf>
    <xf numFmtId="0" fontId="4" fillId="0" borderId="10" xfId="0" applyFont="1" applyBorder="1" applyAlignment="1">
      <alignment horizontal="left" vertical="center" wrapText="1"/>
    </xf>
    <xf numFmtId="0" fontId="30" fillId="4" borderId="0" xfId="0" applyFont="1" applyFill="1" applyAlignment="1">
      <alignment horizontal="center" wrapText="1"/>
    </xf>
    <xf numFmtId="0" fontId="32" fillId="0" borderId="7" xfId="0" applyFont="1" applyBorder="1" applyAlignment="1">
      <alignment vertical="center"/>
    </xf>
    <xf numFmtId="0" fontId="33" fillId="0" borderId="12"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pplyAlignment="1">
      <alignment vertical="top" wrapText="1"/>
    </xf>
    <xf numFmtId="0" fontId="42" fillId="0" borderId="7" xfId="0" applyFont="1" applyBorder="1" applyAlignment="1">
      <alignment wrapText="1"/>
    </xf>
    <xf numFmtId="0" fontId="43" fillId="0" borderId="0" xfId="0" applyFont="1" applyAlignment="1">
      <alignment vertical="center" wrapText="1"/>
    </xf>
    <xf numFmtId="0" fontId="4" fillId="0" borderId="11" xfId="0" applyFont="1" applyBorder="1"/>
    <xf numFmtId="0" fontId="49" fillId="0" borderId="7" xfId="0" applyFont="1" applyBorder="1" applyAlignment="1">
      <alignment wrapText="1"/>
    </xf>
    <xf numFmtId="0" fontId="39" fillId="0" borderId="7" xfId="0" applyFont="1" applyBorder="1" applyAlignment="1">
      <alignment vertical="center"/>
    </xf>
    <xf numFmtId="0" fontId="4" fillId="0" borderId="14" xfId="0" applyFont="1" applyBorder="1" applyAlignment="1">
      <alignment vertical="top" wrapText="1"/>
    </xf>
    <xf numFmtId="0" fontId="39" fillId="0" borderId="12" xfId="0" applyFont="1" applyBorder="1" applyAlignment="1">
      <alignment vertical="center"/>
    </xf>
    <xf numFmtId="0" fontId="4" fillId="0" borderId="14" xfId="0" applyFont="1" applyBorder="1" applyAlignment="1">
      <alignment horizontal="left" vertical="center" wrapText="1"/>
    </xf>
    <xf numFmtId="0" fontId="41" fillId="0" borderId="2" xfId="0" applyFont="1" applyBorder="1" applyAlignment="1">
      <alignment vertical="center" wrapText="1"/>
    </xf>
    <xf numFmtId="0" fontId="7" fillId="0" borderId="7" xfId="0" applyFont="1" applyBorder="1" applyAlignment="1">
      <alignment wrapText="1"/>
    </xf>
    <xf numFmtId="0" fontId="51" fillId="0" borderId="2" xfId="0" applyFont="1" applyBorder="1" applyAlignment="1">
      <alignment wrapText="1"/>
    </xf>
    <xf numFmtId="0" fontId="4" fillId="0" borderId="18" xfId="0" applyFont="1" applyBorder="1" applyAlignment="1">
      <alignment wrapText="1"/>
    </xf>
    <xf numFmtId="0" fontId="52" fillId="0" borderId="0" xfId="0" applyFont="1" applyAlignment="1">
      <alignment wrapText="1"/>
    </xf>
    <xf numFmtId="0" fontId="4" fillId="0" borderId="7" xfId="0" applyFont="1" applyBorder="1" applyAlignment="1">
      <alignment wrapText="1"/>
    </xf>
    <xf numFmtId="0" fontId="4" fillId="0" borderId="12" xfId="0" applyFont="1" applyBorder="1" applyAlignment="1">
      <alignment horizontal="left" vertical="center" wrapText="1"/>
    </xf>
    <xf numFmtId="0" fontId="40" fillId="0" borderId="10"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nsidemathematics.org/common-core-resources/mathematical-practice-standards" TargetMode="External"/><Relationship Id="rId2" Type="http://schemas.openxmlformats.org/officeDocument/2006/relationships/hyperlink" Target="http://webdocs.bato.uwm.edu/soeweb/coremath/S10a-MathPractices-Elaborations-Combined.pdf" TargetMode="External"/><Relationship Id="rId1" Type="http://schemas.openxmlformats.org/officeDocument/2006/relationships/hyperlink" Target="http://www.debbiewaggoner.com/math-practice-standards.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themayorsbacktoschoolfair.com/9-fraction-number-line/" TargetMode="External"/><Relationship Id="rId1" Type="http://schemas.openxmlformats.org/officeDocument/2006/relationships/hyperlink" Target="https://www.math-salamanders.com/printable-fraction-strips.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geogebra.org/m/ekkpnjaa"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geogebra.org/m/jHkFgdy8" TargetMode="External"/><Relationship Id="rId2" Type="http://schemas.openxmlformats.org/officeDocument/2006/relationships/hyperlink" Target="http://www.math-aids.com/Number_Lines/Number_Lines.html" TargetMode="External"/><Relationship Id="rId1" Type="http://schemas.openxmlformats.org/officeDocument/2006/relationships/hyperlink" Target="https://apps.mathlearningcenter.org/number-line/" TargetMode="External"/><Relationship Id="rId4" Type="http://schemas.openxmlformats.org/officeDocument/2006/relationships/hyperlink" Target="http://www.math-aids.com/Number_Lines/Vertical_Number_Lines_Paper.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math-aids.com/Number_Lines/Vertical_Number_Lines_Paper.html" TargetMode="External"/><Relationship Id="rId1" Type="http://schemas.openxmlformats.org/officeDocument/2006/relationships/hyperlink" Target="http://www.math-aids.com/Number_Lines/Number_Lines.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nctm.org/Classroom-Resources/Illuminations/Interactives/Geometric-Solid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nctm.org/Classroom-Resources/Illuminations/Interactives/Advanced-Data-Grapher/" TargetMode="External"/><Relationship Id="rId3" Type="http://schemas.openxmlformats.org/officeDocument/2006/relationships/hyperlink" Target="https://www.geogebra.org/m/X8NqZX3r" TargetMode="External"/><Relationship Id="rId7" Type="http://schemas.openxmlformats.org/officeDocument/2006/relationships/hyperlink" Target="https://www.geogebra.org/m/jHkFgdy8" TargetMode="External"/><Relationship Id="rId2" Type="http://schemas.openxmlformats.org/officeDocument/2006/relationships/hyperlink" Target="https://www.geogebra.org/m/VTvDjhtq" TargetMode="External"/><Relationship Id="rId1" Type="http://schemas.openxmlformats.org/officeDocument/2006/relationships/hyperlink" Target="https://www.geogebra.org/m/qB8MZSWd" TargetMode="External"/><Relationship Id="rId6" Type="http://schemas.openxmlformats.org/officeDocument/2006/relationships/hyperlink" Target="http://www.math-aids.com/Number_Lines/Number_Lines.html" TargetMode="External"/><Relationship Id="rId5" Type="http://schemas.openxmlformats.org/officeDocument/2006/relationships/hyperlink" Target="https://apps.mathlearningcenter.org/number-line/" TargetMode="External"/><Relationship Id="rId4" Type="http://schemas.openxmlformats.org/officeDocument/2006/relationships/hyperlink" Target="https://www.geogebra.org/m/E9mGwtg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workbookViewId="0">
      <selection activeCell="D17" sqref="D17"/>
    </sheetView>
  </sheetViews>
  <sheetFormatPr defaultColWidth="14.44140625" defaultRowHeight="15.75" customHeight="1"/>
  <cols>
    <col min="1" max="1" width="16.44140625" customWidth="1"/>
    <col min="3" max="3" width="55.6640625" customWidth="1"/>
    <col min="4" max="4" width="100.5546875" customWidth="1"/>
  </cols>
  <sheetData>
    <row r="1" spans="1:4" ht="15.6">
      <c r="A1" s="1" t="s">
        <v>0</v>
      </c>
      <c r="B1" s="1" t="s">
        <v>1</v>
      </c>
      <c r="C1" s="1" t="s">
        <v>2</v>
      </c>
      <c r="D1" s="2" t="s">
        <v>3</v>
      </c>
    </row>
    <row r="2" spans="1:4" ht="28.8" customHeight="1">
      <c r="A2" s="3" t="s">
        <v>6</v>
      </c>
      <c r="B2" s="5" t="s">
        <v>7</v>
      </c>
      <c r="C2" s="9" t="s">
        <v>8</v>
      </c>
      <c r="D2" s="126" t="s">
        <v>12</v>
      </c>
    </row>
    <row r="3" spans="1:4" ht="35.4" customHeight="1">
      <c r="A3" s="11" t="s">
        <v>14</v>
      </c>
      <c r="B3" s="12" t="s">
        <v>15</v>
      </c>
      <c r="C3" s="15" t="s">
        <v>16</v>
      </c>
      <c r="D3" s="127" t="s">
        <v>19</v>
      </c>
    </row>
    <row r="4" spans="1:4" ht="31.8" customHeight="1">
      <c r="A4" s="3" t="s">
        <v>21</v>
      </c>
      <c r="B4" s="5" t="s">
        <v>22</v>
      </c>
      <c r="C4" s="18" t="s">
        <v>23</v>
      </c>
      <c r="D4" s="128" t="s">
        <v>25</v>
      </c>
    </row>
    <row r="5" spans="1:4" ht="27.6" customHeight="1">
      <c r="A5" s="3" t="s">
        <v>6</v>
      </c>
      <c r="B5" s="5" t="s">
        <v>27</v>
      </c>
      <c r="C5" s="18" t="s">
        <v>28</v>
      </c>
      <c r="D5" s="126" t="s">
        <v>29</v>
      </c>
    </row>
    <row r="6" spans="1:4" ht="25.2" customHeight="1">
      <c r="A6" s="3" t="s">
        <v>21</v>
      </c>
      <c r="B6" s="5" t="s">
        <v>30</v>
      </c>
      <c r="C6" s="18" t="s">
        <v>31</v>
      </c>
      <c r="D6" s="126" t="s">
        <v>32</v>
      </c>
    </row>
    <row r="7" spans="1:4" ht="30.6" customHeight="1">
      <c r="A7" s="3" t="s">
        <v>33</v>
      </c>
      <c r="B7" s="5" t="s">
        <v>34</v>
      </c>
      <c r="C7" s="18" t="s">
        <v>35</v>
      </c>
      <c r="D7" s="126" t="s">
        <v>38</v>
      </c>
    </row>
    <row r="8" spans="1:4" ht="30.6" customHeight="1">
      <c r="A8" s="3" t="s">
        <v>39</v>
      </c>
      <c r="B8" s="5" t="s">
        <v>40</v>
      </c>
      <c r="C8" s="18" t="s">
        <v>41</v>
      </c>
      <c r="D8" s="126" t="s">
        <v>42</v>
      </c>
    </row>
    <row r="9" spans="1:4" ht="15.75" customHeight="1">
      <c r="A9" s="23"/>
      <c r="B9" s="23"/>
      <c r="C9" s="25"/>
      <c r="D9" s="26"/>
    </row>
    <row r="10" spans="1:4" ht="15.75" customHeight="1">
      <c r="A10" s="27"/>
      <c r="B10" s="27"/>
      <c r="C10" s="27"/>
    </row>
    <row r="11" spans="1:4" ht="15.75" customHeight="1">
      <c r="A11" s="27"/>
      <c r="B11" s="27"/>
      <c r="C11" s="27"/>
    </row>
    <row r="12" spans="1:4" ht="15.75" customHeight="1">
      <c r="A12" s="27"/>
      <c r="B12" s="27"/>
      <c r="C12" s="27"/>
    </row>
    <row r="13" spans="1:4" ht="15.75" customHeight="1">
      <c r="A13" s="27"/>
      <c r="B13" s="27"/>
      <c r="C13" s="27"/>
    </row>
    <row r="14" spans="1:4" ht="15.75" customHeight="1">
      <c r="A14" s="27"/>
      <c r="B14" s="27"/>
      <c r="C14" s="27"/>
    </row>
    <row r="15" spans="1:4" ht="15.75" customHeight="1">
      <c r="A15" s="27"/>
      <c r="B15" s="27"/>
      <c r="C15" s="27"/>
    </row>
    <row r="16" spans="1:4" ht="15.75" customHeight="1">
      <c r="A16" s="27"/>
      <c r="B16" s="27"/>
      <c r="C16" s="27"/>
    </row>
    <row r="17" spans="1:3" ht="15.75" customHeight="1">
      <c r="A17" s="27"/>
      <c r="B17" s="27"/>
      <c r="C17" s="27"/>
    </row>
    <row r="18" spans="1:3" ht="15.75" customHeight="1">
      <c r="A18" s="27"/>
      <c r="B18" s="27"/>
      <c r="C18" s="27"/>
    </row>
    <row r="19" spans="1:3" ht="15.75" customHeight="1">
      <c r="A19" s="27"/>
      <c r="B19" s="27"/>
      <c r="C19" s="27"/>
    </row>
    <row r="20" spans="1:3" ht="15.75" customHeight="1">
      <c r="A20" s="27"/>
      <c r="B20" s="27"/>
      <c r="C20" s="27"/>
    </row>
    <row r="21" spans="1:3" ht="15.75" customHeight="1">
      <c r="A21" s="27"/>
      <c r="B21" s="27"/>
      <c r="C21" s="27"/>
    </row>
    <row r="22" spans="1:3" ht="15.75" customHeight="1">
      <c r="A22" s="27"/>
      <c r="B22" s="27"/>
      <c r="C22" s="27"/>
    </row>
    <row r="23" spans="1:3" ht="15.75" customHeight="1">
      <c r="A23" s="27"/>
      <c r="B23" s="27"/>
      <c r="C23" s="27"/>
    </row>
    <row r="24" spans="1:3" ht="15.75" customHeight="1">
      <c r="A24" s="27"/>
      <c r="B24" s="27"/>
      <c r="C24" s="27"/>
    </row>
    <row r="25" spans="1:3" ht="15.75" customHeight="1">
      <c r="A25" s="27"/>
      <c r="B25" s="27"/>
      <c r="C25" s="27"/>
    </row>
    <row r="26" spans="1:3" ht="15.75" customHeight="1">
      <c r="A26" s="27"/>
      <c r="B26" s="27"/>
      <c r="C26" s="27"/>
    </row>
    <row r="27" spans="1:3" ht="15.75" customHeight="1">
      <c r="A27" s="27"/>
      <c r="B27" s="27"/>
      <c r="C27" s="27"/>
    </row>
    <row r="28" spans="1:3" ht="15.75" customHeight="1">
      <c r="A28" s="27"/>
      <c r="B28" s="27"/>
      <c r="C28" s="27"/>
    </row>
    <row r="29" spans="1:3" ht="13.2">
      <c r="A29" s="27"/>
      <c r="B29" s="27"/>
      <c r="C29" s="27"/>
    </row>
    <row r="30" spans="1:3" ht="13.2">
      <c r="A30" s="27"/>
      <c r="B30" s="27"/>
      <c r="C30" s="27"/>
    </row>
    <row r="31" spans="1:3" ht="13.2">
      <c r="A31" s="27"/>
      <c r="B31" s="27"/>
      <c r="C31" s="27"/>
    </row>
    <row r="32" spans="1:3" ht="13.2">
      <c r="A32" s="27"/>
      <c r="B32" s="27"/>
      <c r="C32" s="27"/>
    </row>
    <row r="33" spans="1:3" ht="13.2">
      <c r="A33" s="27"/>
      <c r="B33" s="27"/>
      <c r="C33" s="27"/>
    </row>
    <row r="34" spans="1:3" ht="13.2">
      <c r="A34" s="27"/>
      <c r="B34" s="27"/>
      <c r="C34" s="27"/>
    </row>
    <row r="35" spans="1:3" ht="13.2">
      <c r="A35" s="27"/>
      <c r="B35" s="27"/>
      <c r="C35" s="27"/>
    </row>
    <row r="36" spans="1:3" ht="13.2">
      <c r="A36" s="27"/>
      <c r="B36" s="27"/>
      <c r="C36" s="27"/>
    </row>
    <row r="37" spans="1:3" ht="13.2">
      <c r="A37" s="27"/>
      <c r="B37" s="27"/>
      <c r="C37" s="27"/>
    </row>
    <row r="38" spans="1:3" ht="13.2">
      <c r="A38" s="27"/>
      <c r="B38" s="27"/>
      <c r="C38" s="27"/>
    </row>
    <row r="39" spans="1:3" ht="13.2">
      <c r="A39" s="27"/>
      <c r="B39" s="27"/>
      <c r="C39" s="27"/>
    </row>
    <row r="40" spans="1:3" ht="13.2">
      <c r="A40" s="27"/>
      <c r="B40" s="27"/>
      <c r="C40" s="27"/>
    </row>
    <row r="41" spans="1:3" ht="13.2">
      <c r="A41" s="27"/>
      <c r="B41" s="27"/>
      <c r="C41" s="27"/>
    </row>
    <row r="42" spans="1:3" ht="13.2">
      <c r="A42" s="27"/>
      <c r="B42" s="27"/>
      <c r="C42" s="27"/>
    </row>
    <row r="43" spans="1:3" ht="13.2">
      <c r="A43" s="27"/>
      <c r="B43" s="27"/>
      <c r="C43" s="27"/>
    </row>
    <row r="44" spans="1:3" ht="13.2">
      <c r="A44" s="27"/>
      <c r="B44" s="27"/>
      <c r="C44" s="27"/>
    </row>
    <row r="45" spans="1:3" ht="13.2">
      <c r="A45" s="27"/>
      <c r="B45" s="27"/>
      <c r="C45" s="27"/>
    </row>
    <row r="46" spans="1:3" ht="13.2">
      <c r="A46" s="27"/>
      <c r="B46" s="27"/>
      <c r="C46" s="27"/>
    </row>
    <row r="47" spans="1:3" ht="13.2">
      <c r="A47" s="27"/>
      <c r="B47" s="27"/>
      <c r="C47" s="27"/>
    </row>
    <row r="48" spans="1:3" ht="13.2">
      <c r="A48" s="27"/>
      <c r="B48" s="27"/>
      <c r="C48" s="27"/>
    </row>
    <row r="49" spans="1:3" ht="13.2">
      <c r="A49" s="27"/>
      <c r="B49" s="27"/>
      <c r="C49" s="27"/>
    </row>
    <row r="50" spans="1:3" ht="13.2">
      <c r="A50" s="27"/>
      <c r="B50" s="27"/>
      <c r="C50" s="27"/>
    </row>
    <row r="51" spans="1:3" ht="13.2">
      <c r="A51" s="27"/>
      <c r="B51" s="27"/>
      <c r="C51" s="27"/>
    </row>
    <row r="52" spans="1:3" ht="13.2">
      <c r="A52" s="27"/>
      <c r="B52" s="27"/>
      <c r="C52" s="27"/>
    </row>
    <row r="53" spans="1:3" ht="13.2">
      <c r="A53" s="27"/>
      <c r="B53" s="27"/>
      <c r="C53" s="27"/>
    </row>
    <row r="54" spans="1:3" ht="13.2">
      <c r="A54" s="27"/>
      <c r="B54" s="27"/>
      <c r="C54" s="27"/>
    </row>
    <row r="55" spans="1:3" ht="13.2">
      <c r="A55" s="27"/>
      <c r="B55" s="27"/>
      <c r="C55" s="27"/>
    </row>
    <row r="56" spans="1:3" ht="13.2">
      <c r="A56" s="27"/>
      <c r="B56" s="27"/>
      <c r="C56" s="27"/>
    </row>
    <row r="57" spans="1:3" ht="13.2">
      <c r="A57" s="27"/>
      <c r="B57" s="27"/>
      <c r="C57" s="27"/>
    </row>
    <row r="58" spans="1:3" ht="13.2">
      <c r="A58" s="27"/>
      <c r="B58" s="27"/>
      <c r="C58" s="27"/>
    </row>
    <row r="59" spans="1:3" ht="13.2">
      <c r="A59" s="27"/>
      <c r="B59" s="27"/>
      <c r="C59" s="27"/>
    </row>
    <row r="60" spans="1:3" ht="13.2">
      <c r="A60" s="27"/>
      <c r="B60" s="27"/>
      <c r="C60" s="27"/>
    </row>
    <row r="61" spans="1:3" ht="13.2">
      <c r="A61" s="27"/>
      <c r="B61" s="27"/>
      <c r="C61" s="27"/>
    </row>
    <row r="62" spans="1:3" ht="13.2">
      <c r="A62" s="27"/>
      <c r="B62" s="27"/>
      <c r="C62" s="27"/>
    </row>
    <row r="63" spans="1:3" ht="13.2">
      <c r="A63" s="27"/>
      <c r="B63" s="27"/>
      <c r="C63" s="27"/>
    </row>
    <row r="64" spans="1:3" ht="13.2">
      <c r="A64" s="27"/>
      <c r="B64" s="27"/>
      <c r="C64" s="27"/>
    </row>
    <row r="65" spans="1:3" ht="13.2">
      <c r="A65" s="27"/>
      <c r="B65" s="27"/>
      <c r="C65" s="27"/>
    </row>
    <row r="66" spans="1:3" ht="13.2">
      <c r="A66" s="27"/>
      <c r="B66" s="27"/>
      <c r="C66" s="27"/>
    </row>
    <row r="67" spans="1:3" ht="13.2">
      <c r="A67" s="27"/>
      <c r="B67" s="27"/>
      <c r="C67" s="27"/>
    </row>
    <row r="68" spans="1:3" ht="13.2">
      <c r="A68" s="27"/>
      <c r="B68" s="27"/>
      <c r="C68" s="27"/>
    </row>
    <row r="69" spans="1:3" ht="13.2">
      <c r="A69" s="27"/>
      <c r="B69" s="27"/>
      <c r="C69" s="27"/>
    </row>
    <row r="70" spans="1:3" ht="13.2">
      <c r="A70" s="27"/>
      <c r="B70" s="27"/>
      <c r="C70" s="27"/>
    </row>
    <row r="71" spans="1:3" ht="13.2">
      <c r="A71" s="27"/>
      <c r="B71" s="27"/>
      <c r="C71" s="27"/>
    </row>
    <row r="72" spans="1:3" ht="13.2">
      <c r="A72" s="27"/>
      <c r="B72" s="27"/>
      <c r="C72" s="27"/>
    </row>
    <row r="73" spans="1:3" ht="13.2">
      <c r="A73" s="27"/>
      <c r="B73" s="27"/>
      <c r="C73" s="27"/>
    </row>
    <row r="74" spans="1:3" ht="13.2">
      <c r="A74" s="27"/>
      <c r="B74" s="27"/>
      <c r="C74" s="27"/>
    </row>
    <row r="75" spans="1:3" ht="13.2">
      <c r="A75" s="27"/>
      <c r="B75" s="27"/>
      <c r="C75" s="27"/>
    </row>
    <row r="76" spans="1:3" ht="13.2">
      <c r="A76" s="27"/>
      <c r="B76" s="27"/>
      <c r="C76" s="27"/>
    </row>
    <row r="77" spans="1:3" ht="13.2">
      <c r="A77" s="27"/>
      <c r="B77" s="27"/>
      <c r="C77" s="27"/>
    </row>
    <row r="78" spans="1:3" ht="13.2">
      <c r="A78" s="27"/>
      <c r="B78" s="27"/>
      <c r="C78" s="27"/>
    </row>
    <row r="79" spans="1:3" ht="13.2">
      <c r="A79" s="27"/>
      <c r="B79" s="27"/>
      <c r="C79" s="27"/>
    </row>
    <row r="80" spans="1:3" ht="13.2">
      <c r="A80" s="27"/>
      <c r="B80" s="27"/>
      <c r="C80" s="27"/>
    </row>
    <row r="81" spans="1:3" ht="13.2">
      <c r="A81" s="27"/>
      <c r="B81" s="27"/>
      <c r="C81" s="27"/>
    </row>
    <row r="82" spans="1:3" ht="13.2">
      <c r="A82" s="27"/>
      <c r="B82" s="27"/>
      <c r="C82" s="27"/>
    </row>
    <row r="83" spans="1:3" ht="13.2">
      <c r="A83" s="27"/>
      <c r="B83" s="27"/>
      <c r="C83" s="27"/>
    </row>
    <row r="84" spans="1:3" ht="13.2">
      <c r="A84" s="27"/>
      <c r="B84" s="27"/>
      <c r="C84" s="27"/>
    </row>
    <row r="85" spans="1:3" ht="13.2">
      <c r="A85" s="27"/>
      <c r="B85" s="27"/>
      <c r="C85" s="27"/>
    </row>
    <row r="86" spans="1:3" ht="13.2">
      <c r="A86" s="27"/>
      <c r="B86" s="27"/>
      <c r="C86" s="27"/>
    </row>
    <row r="87" spans="1:3" ht="13.2">
      <c r="A87" s="27"/>
      <c r="B87" s="27"/>
      <c r="C87" s="27"/>
    </row>
    <row r="88" spans="1:3" ht="13.2">
      <c r="A88" s="27"/>
      <c r="B88" s="27"/>
      <c r="C88" s="27"/>
    </row>
    <row r="89" spans="1:3" ht="13.2">
      <c r="A89" s="27"/>
      <c r="B89" s="27"/>
      <c r="C89" s="27"/>
    </row>
    <row r="90" spans="1:3" ht="13.2">
      <c r="A90" s="27"/>
      <c r="B90" s="27"/>
      <c r="C90" s="27"/>
    </row>
    <row r="91" spans="1:3" ht="13.2">
      <c r="A91" s="27"/>
      <c r="B91" s="27"/>
      <c r="C91" s="27"/>
    </row>
    <row r="92" spans="1:3" ht="13.2">
      <c r="A92" s="27"/>
      <c r="B92" s="27"/>
      <c r="C92" s="27"/>
    </row>
    <row r="93" spans="1:3" ht="13.2">
      <c r="A93" s="27"/>
      <c r="B93" s="27"/>
      <c r="C93" s="27"/>
    </row>
    <row r="94" spans="1:3" ht="13.2">
      <c r="A94" s="27"/>
      <c r="B94" s="27"/>
      <c r="C94" s="27"/>
    </row>
    <row r="95" spans="1:3" ht="13.2">
      <c r="A95" s="27"/>
      <c r="B95" s="27"/>
      <c r="C95" s="27"/>
    </row>
    <row r="96" spans="1:3" ht="13.2">
      <c r="A96" s="27"/>
      <c r="B96" s="27"/>
      <c r="C96" s="27"/>
    </row>
    <row r="97" spans="1:3" ht="13.2">
      <c r="A97" s="27"/>
      <c r="B97" s="27"/>
      <c r="C97" s="27"/>
    </row>
    <row r="98" spans="1:3" ht="13.2">
      <c r="A98" s="27"/>
      <c r="B98" s="27"/>
      <c r="C98" s="27"/>
    </row>
    <row r="99" spans="1:3" ht="13.2">
      <c r="A99" s="27"/>
      <c r="B99" s="27"/>
      <c r="C99" s="27"/>
    </row>
    <row r="100" spans="1:3" ht="13.2">
      <c r="A100" s="27"/>
      <c r="B100" s="27"/>
      <c r="C100" s="27"/>
    </row>
    <row r="101" spans="1:3" ht="13.2">
      <c r="A101" s="27"/>
      <c r="B101" s="27"/>
      <c r="C101" s="27"/>
    </row>
    <row r="102" spans="1:3" ht="13.2">
      <c r="A102" s="27"/>
      <c r="B102" s="27"/>
      <c r="C102" s="27"/>
    </row>
    <row r="103" spans="1:3" ht="13.2">
      <c r="A103" s="27"/>
      <c r="B103" s="27"/>
      <c r="C103" s="27"/>
    </row>
    <row r="104" spans="1:3" ht="13.2">
      <c r="A104" s="27"/>
      <c r="B104" s="27"/>
      <c r="C104" s="27"/>
    </row>
    <row r="105" spans="1:3" ht="13.2">
      <c r="A105" s="27"/>
      <c r="B105" s="27"/>
      <c r="C105" s="27"/>
    </row>
    <row r="106" spans="1:3" ht="13.2">
      <c r="A106" s="27"/>
      <c r="B106" s="27"/>
      <c r="C106" s="27"/>
    </row>
    <row r="107" spans="1:3" ht="13.2">
      <c r="A107" s="27"/>
      <c r="B107" s="27"/>
      <c r="C107" s="27"/>
    </row>
    <row r="108" spans="1:3" ht="13.2">
      <c r="A108" s="27"/>
      <c r="B108" s="27"/>
      <c r="C108" s="27"/>
    </row>
    <row r="109" spans="1:3" ht="13.2">
      <c r="A109" s="27"/>
      <c r="B109" s="27"/>
      <c r="C109" s="27"/>
    </row>
    <row r="110" spans="1:3" ht="13.2">
      <c r="A110" s="27"/>
      <c r="B110" s="27"/>
      <c r="C110" s="27"/>
    </row>
    <row r="111" spans="1:3" ht="13.2">
      <c r="A111" s="27"/>
      <c r="B111" s="27"/>
      <c r="C111" s="27"/>
    </row>
    <row r="112" spans="1:3" ht="13.2">
      <c r="A112" s="27"/>
      <c r="B112" s="27"/>
      <c r="C112" s="27"/>
    </row>
    <row r="113" spans="1:3" ht="13.2">
      <c r="A113" s="27"/>
      <c r="B113" s="27"/>
      <c r="C113" s="27"/>
    </row>
    <row r="114" spans="1:3" ht="13.2">
      <c r="A114" s="27"/>
      <c r="B114" s="27"/>
      <c r="C114" s="27"/>
    </row>
    <row r="115" spans="1:3" ht="13.2">
      <c r="A115" s="27"/>
      <c r="B115" s="27"/>
      <c r="C115" s="27"/>
    </row>
    <row r="116" spans="1:3" ht="13.2">
      <c r="A116" s="27"/>
      <c r="B116" s="27"/>
      <c r="C116" s="27"/>
    </row>
    <row r="117" spans="1:3" ht="13.2">
      <c r="A117" s="27"/>
      <c r="B117" s="27"/>
      <c r="C117" s="27"/>
    </row>
    <row r="118" spans="1:3" ht="13.2">
      <c r="A118" s="27"/>
      <c r="B118" s="27"/>
      <c r="C118" s="27"/>
    </row>
    <row r="119" spans="1:3" ht="13.2">
      <c r="A119" s="27"/>
      <c r="B119" s="27"/>
      <c r="C119" s="27"/>
    </row>
    <row r="120" spans="1:3" ht="13.2">
      <c r="A120" s="27"/>
      <c r="B120" s="27"/>
      <c r="C120" s="27"/>
    </row>
    <row r="121" spans="1:3" ht="13.2">
      <c r="A121" s="27"/>
      <c r="B121" s="27"/>
      <c r="C121" s="27"/>
    </row>
    <row r="122" spans="1:3" ht="13.2">
      <c r="A122" s="27"/>
      <c r="B122" s="27"/>
      <c r="C122" s="27"/>
    </row>
    <row r="123" spans="1:3" ht="13.2">
      <c r="A123" s="27"/>
      <c r="B123" s="27"/>
      <c r="C123" s="27"/>
    </row>
    <row r="124" spans="1:3" ht="13.2">
      <c r="A124" s="27"/>
      <c r="B124" s="27"/>
      <c r="C124" s="27"/>
    </row>
    <row r="125" spans="1:3" ht="13.2">
      <c r="A125" s="27"/>
      <c r="B125" s="27"/>
      <c r="C125" s="27"/>
    </row>
    <row r="126" spans="1:3" ht="13.2">
      <c r="A126" s="27"/>
      <c r="B126" s="27"/>
      <c r="C126" s="27"/>
    </row>
    <row r="127" spans="1:3" ht="13.2">
      <c r="A127" s="27"/>
      <c r="B127" s="27"/>
      <c r="C127" s="27"/>
    </row>
    <row r="128" spans="1:3" ht="13.2">
      <c r="A128" s="27"/>
      <c r="B128" s="27"/>
      <c r="C128" s="27"/>
    </row>
    <row r="129" spans="1:3" ht="13.2">
      <c r="A129" s="27"/>
      <c r="B129" s="27"/>
      <c r="C129" s="27"/>
    </row>
    <row r="130" spans="1:3" ht="13.2">
      <c r="A130" s="27"/>
      <c r="B130" s="27"/>
      <c r="C130" s="27"/>
    </row>
    <row r="131" spans="1:3" ht="13.2">
      <c r="A131" s="27"/>
      <c r="B131" s="27"/>
      <c r="C131" s="27"/>
    </row>
    <row r="132" spans="1:3" ht="13.2">
      <c r="A132" s="27"/>
      <c r="B132" s="27"/>
      <c r="C132" s="27"/>
    </row>
    <row r="133" spans="1:3" ht="13.2">
      <c r="A133" s="27"/>
      <c r="B133" s="27"/>
      <c r="C133" s="27"/>
    </row>
    <row r="134" spans="1:3" ht="13.2">
      <c r="A134" s="27"/>
      <c r="B134" s="27"/>
      <c r="C134" s="27"/>
    </row>
    <row r="135" spans="1:3" ht="13.2">
      <c r="A135" s="27"/>
      <c r="B135" s="27"/>
      <c r="C135" s="27"/>
    </row>
    <row r="136" spans="1:3" ht="13.2">
      <c r="A136" s="27"/>
      <c r="B136" s="27"/>
      <c r="C136" s="27"/>
    </row>
    <row r="137" spans="1:3" ht="13.2">
      <c r="A137" s="27"/>
      <c r="B137" s="27"/>
      <c r="C137" s="27"/>
    </row>
    <row r="138" spans="1:3" ht="13.2">
      <c r="A138" s="27"/>
      <c r="B138" s="27"/>
      <c r="C138" s="27"/>
    </row>
    <row r="139" spans="1:3" ht="13.2">
      <c r="A139" s="27"/>
      <c r="B139" s="27"/>
      <c r="C139" s="27"/>
    </row>
    <row r="140" spans="1:3" ht="13.2">
      <c r="A140" s="27"/>
      <c r="B140" s="27"/>
      <c r="C140" s="27"/>
    </row>
    <row r="141" spans="1:3" ht="13.2">
      <c r="A141" s="27"/>
      <c r="B141" s="27"/>
      <c r="C141" s="27"/>
    </row>
    <row r="142" spans="1:3" ht="13.2">
      <c r="A142" s="27"/>
      <c r="B142" s="27"/>
      <c r="C142" s="27"/>
    </row>
    <row r="143" spans="1:3" ht="13.2">
      <c r="A143" s="27"/>
      <c r="B143" s="27"/>
      <c r="C143" s="27"/>
    </row>
    <row r="144" spans="1:3" ht="13.2">
      <c r="A144" s="27"/>
      <c r="B144" s="27"/>
      <c r="C144" s="27"/>
    </row>
    <row r="145" spans="1:3" ht="13.2">
      <c r="A145" s="27"/>
      <c r="B145" s="27"/>
      <c r="C145" s="27"/>
    </row>
    <row r="146" spans="1:3" ht="13.2">
      <c r="A146" s="27"/>
      <c r="B146" s="27"/>
      <c r="C146" s="27"/>
    </row>
    <row r="147" spans="1:3" ht="13.2">
      <c r="A147" s="27"/>
      <c r="B147" s="27"/>
      <c r="C147" s="27"/>
    </row>
    <row r="148" spans="1:3" ht="13.2">
      <c r="A148" s="27"/>
      <c r="B148" s="27"/>
      <c r="C148" s="27"/>
    </row>
    <row r="149" spans="1:3" ht="13.2">
      <c r="A149" s="27"/>
      <c r="B149" s="27"/>
      <c r="C149" s="27"/>
    </row>
    <row r="150" spans="1:3" ht="13.2">
      <c r="A150" s="27"/>
      <c r="B150" s="27"/>
      <c r="C150" s="27"/>
    </row>
    <row r="151" spans="1:3" ht="13.2">
      <c r="A151" s="27"/>
      <c r="B151" s="27"/>
      <c r="C151" s="27"/>
    </row>
    <row r="152" spans="1:3" ht="13.2">
      <c r="A152" s="27"/>
      <c r="B152" s="27"/>
      <c r="C152" s="27"/>
    </row>
    <row r="153" spans="1:3" ht="13.2">
      <c r="A153" s="27"/>
      <c r="B153" s="27"/>
      <c r="C153" s="27"/>
    </row>
    <row r="154" spans="1:3" ht="13.2">
      <c r="A154" s="27"/>
      <c r="B154" s="27"/>
      <c r="C154" s="27"/>
    </row>
    <row r="155" spans="1:3" ht="13.2">
      <c r="A155" s="27"/>
      <c r="B155" s="27"/>
      <c r="C155" s="27"/>
    </row>
    <row r="156" spans="1:3" ht="13.2">
      <c r="A156" s="27"/>
      <c r="B156" s="27"/>
      <c r="C156" s="27"/>
    </row>
    <row r="157" spans="1:3" ht="13.2">
      <c r="A157" s="27"/>
      <c r="B157" s="27"/>
      <c r="C157" s="27"/>
    </row>
    <row r="158" spans="1:3" ht="13.2">
      <c r="A158" s="27"/>
      <c r="B158" s="27"/>
      <c r="C158" s="27"/>
    </row>
    <row r="159" spans="1:3" ht="13.2">
      <c r="A159" s="27"/>
      <c r="B159" s="27"/>
      <c r="C159" s="27"/>
    </row>
    <row r="160" spans="1:3" ht="13.2">
      <c r="A160" s="27"/>
      <c r="B160" s="27"/>
      <c r="C160" s="27"/>
    </row>
    <row r="161" spans="1:3" ht="13.2">
      <c r="A161" s="27"/>
      <c r="B161" s="27"/>
      <c r="C161" s="27"/>
    </row>
    <row r="162" spans="1:3" ht="13.2">
      <c r="A162" s="27"/>
      <c r="B162" s="27"/>
      <c r="C162" s="27"/>
    </row>
    <row r="163" spans="1:3" ht="13.2">
      <c r="A163" s="27"/>
      <c r="B163" s="27"/>
      <c r="C163" s="27"/>
    </row>
    <row r="164" spans="1:3" ht="13.2">
      <c r="A164" s="27"/>
      <c r="B164" s="27"/>
      <c r="C164" s="27"/>
    </row>
    <row r="165" spans="1:3" ht="13.2">
      <c r="A165" s="27"/>
      <c r="B165" s="27"/>
      <c r="C165" s="27"/>
    </row>
    <row r="166" spans="1:3" ht="13.2">
      <c r="A166" s="27"/>
      <c r="B166" s="27"/>
      <c r="C166" s="27"/>
    </row>
    <row r="167" spans="1:3" ht="13.2">
      <c r="A167" s="27"/>
      <c r="B167" s="27"/>
      <c r="C167" s="27"/>
    </row>
    <row r="168" spans="1:3" ht="13.2">
      <c r="A168" s="27"/>
      <c r="B168" s="27"/>
      <c r="C168" s="27"/>
    </row>
    <row r="169" spans="1:3" ht="13.2">
      <c r="A169" s="27"/>
      <c r="B169" s="27"/>
      <c r="C169" s="27"/>
    </row>
    <row r="170" spans="1:3" ht="13.2">
      <c r="A170" s="27"/>
      <c r="B170" s="27"/>
      <c r="C170" s="27"/>
    </row>
    <row r="171" spans="1:3" ht="13.2">
      <c r="A171" s="27"/>
      <c r="B171" s="27"/>
      <c r="C171" s="27"/>
    </row>
    <row r="172" spans="1:3" ht="13.2">
      <c r="A172" s="27"/>
      <c r="B172" s="27"/>
      <c r="C172" s="27"/>
    </row>
    <row r="173" spans="1:3" ht="13.2">
      <c r="A173" s="27"/>
      <c r="B173" s="27"/>
      <c r="C173" s="27"/>
    </row>
    <row r="174" spans="1:3" ht="13.2">
      <c r="A174" s="27"/>
      <c r="B174" s="27"/>
      <c r="C174" s="27"/>
    </row>
    <row r="175" spans="1:3" ht="13.2">
      <c r="A175" s="27"/>
      <c r="B175" s="27"/>
      <c r="C175" s="27"/>
    </row>
    <row r="176" spans="1:3" ht="13.2">
      <c r="A176" s="27"/>
      <c r="B176" s="27"/>
      <c r="C176" s="27"/>
    </row>
    <row r="177" spans="1:3" ht="13.2">
      <c r="A177" s="27"/>
      <c r="B177" s="27"/>
      <c r="C177" s="27"/>
    </row>
    <row r="178" spans="1:3" ht="13.2">
      <c r="A178" s="27"/>
      <c r="B178" s="27"/>
      <c r="C178" s="27"/>
    </row>
    <row r="179" spans="1:3" ht="13.2">
      <c r="A179" s="27"/>
      <c r="B179" s="27"/>
      <c r="C179" s="27"/>
    </row>
    <row r="180" spans="1:3" ht="13.2">
      <c r="A180" s="27"/>
      <c r="B180" s="27"/>
      <c r="C180" s="27"/>
    </row>
    <row r="181" spans="1:3" ht="13.2">
      <c r="A181" s="27"/>
      <c r="B181" s="27"/>
      <c r="C181" s="27"/>
    </row>
    <row r="182" spans="1:3" ht="13.2">
      <c r="A182" s="27"/>
      <c r="B182" s="27"/>
      <c r="C182" s="27"/>
    </row>
    <row r="183" spans="1:3" ht="13.2">
      <c r="A183" s="27"/>
      <c r="B183" s="27"/>
      <c r="C183" s="27"/>
    </row>
    <row r="184" spans="1:3" ht="13.2">
      <c r="A184" s="27"/>
      <c r="B184" s="27"/>
      <c r="C184" s="27"/>
    </row>
    <row r="185" spans="1:3" ht="13.2">
      <c r="A185" s="27"/>
      <c r="B185" s="27"/>
      <c r="C185" s="27"/>
    </row>
    <row r="186" spans="1:3" ht="13.2">
      <c r="A186" s="27"/>
      <c r="B186" s="27"/>
      <c r="C186" s="27"/>
    </row>
    <row r="187" spans="1:3" ht="13.2">
      <c r="A187" s="27"/>
      <c r="B187" s="27"/>
      <c r="C187" s="27"/>
    </row>
    <row r="188" spans="1:3" ht="13.2">
      <c r="A188" s="27"/>
      <c r="B188" s="27"/>
      <c r="C188" s="27"/>
    </row>
    <row r="189" spans="1:3" ht="13.2">
      <c r="A189" s="27"/>
      <c r="B189" s="27"/>
      <c r="C189" s="27"/>
    </row>
    <row r="190" spans="1:3" ht="13.2">
      <c r="A190" s="27"/>
      <c r="B190" s="27"/>
      <c r="C190" s="27"/>
    </row>
    <row r="191" spans="1:3" ht="13.2">
      <c r="A191" s="27"/>
      <c r="B191" s="27"/>
      <c r="C191" s="27"/>
    </row>
    <row r="192" spans="1:3" ht="13.2">
      <c r="A192" s="27"/>
      <c r="B192" s="27"/>
      <c r="C192" s="27"/>
    </row>
    <row r="193" spans="1:3" ht="13.2">
      <c r="A193" s="27"/>
      <c r="B193" s="27"/>
      <c r="C193" s="27"/>
    </row>
    <row r="194" spans="1:3" ht="13.2">
      <c r="A194" s="27"/>
      <c r="B194" s="27"/>
      <c r="C194" s="27"/>
    </row>
    <row r="195" spans="1:3" ht="13.2">
      <c r="A195" s="27"/>
      <c r="B195" s="27"/>
      <c r="C195" s="27"/>
    </row>
    <row r="196" spans="1:3" ht="13.2">
      <c r="A196" s="27"/>
      <c r="B196" s="27"/>
      <c r="C196" s="27"/>
    </row>
    <row r="197" spans="1:3" ht="13.2">
      <c r="A197" s="27"/>
      <c r="B197" s="27"/>
      <c r="C197" s="27"/>
    </row>
    <row r="198" spans="1:3" ht="13.2">
      <c r="A198" s="27"/>
      <c r="B198" s="27"/>
      <c r="C198" s="27"/>
    </row>
    <row r="199" spans="1:3" ht="13.2">
      <c r="A199" s="27"/>
      <c r="B199" s="27"/>
      <c r="C199" s="27"/>
    </row>
    <row r="200" spans="1:3" ht="13.2">
      <c r="A200" s="27"/>
      <c r="B200" s="27"/>
      <c r="C200" s="27"/>
    </row>
    <row r="201" spans="1:3" ht="13.2">
      <c r="A201" s="27"/>
      <c r="B201" s="27"/>
      <c r="C201" s="27"/>
    </row>
    <row r="202" spans="1:3" ht="13.2">
      <c r="A202" s="27"/>
      <c r="B202" s="27"/>
      <c r="C202" s="27"/>
    </row>
    <row r="203" spans="1:3" ht="13.2">
      <c r="A203" s="27"/>
      <c r="B203" s="27"/>
      <c r="C203" s="27"/>
    </row>
    <row r="204" spans="1:3" ht="13.2">
      <c r="A204" s="27"/>
      <c r="B204" s="27"/>
      <c r="C204" s="27"/>
    </row>
    <row r="205" spans="1:3" ht="13.2">
      <c r="A205" s="27"/>
      <c r="B205" s="27"/>
      <c r="C205" s="27"/>
    </row>
    <row r="206" spans="1:3" ht="13.2">
      <c r="A206" s="27"/>
      <c r="B206" s="27"/>
      <c r="C206" s="27"/>
    </row>
    <row r="207" spans="1:3" ht="13.2">
      <c r="A207" s="27"/>
      <c r="B207" s="27"/>
      <c r="C207" s="27"/>
    </row>
    <row r="208" spans="1:3" ht="13.2">
      <c r="A208" s="27"/>
      <c r="B208" s="27"/>
      <c r="C208" s="27"/>
    </row>
    <row r="209" spans="1:3" ht="13.2">
      <c r="A209" s="27"/>
      <c r="B209" s="27"/>
      <c r="C209" s="27"/>
    </row>
    <row r="210" spans="1:3" ht="13.2">
      <c r="A210" s="27"/>
      <c r="B210" s="27"/>
      <c r="C210" s="27"/>
    </row>
    <row r="211" spans="1:3" ht="13.2">
      <c r="A211" s="27"/>
      <c r="B211" s="27"/>
      <c r="C211" s="27"/>
    </row>
    <row r="212" spans="1:3" ht="13.2">
      <c r="A212" s="27"/>
      <c r="B212" s="27"/>
      <c r="C212" s="27"/>
    </row>
    <row r="213" spans="1:3" ht="13.2">
      <c r="A213" s="27"/>
      <c r="B213" s="27"/>
      <c r="C213" s="27"/>
    </row>
    <row r="214" spans="1:3" ht="13.2">
      <c r="A214" s="27"/>
      <c r="B214" s="27"/>
      <c r="C214" s="27"/>
    </row>
    <row r="215" spans="1:3" ht="13.2">
      <c r="A215" s="27"/>
      <c r="B215" s="27"/>
      <c r="C215" s="27"/>
    </row>
    <row r="216" spans="1:3" ht="13.2">
      <c r="A216" s="27"/>
      <c r="B216" s="27"/>
      <c r="C216" s="27"/>
    </row>
    <row r="217" spans="1:3" ht="13.2">
      <c r="A217" s="27"/>
      <c r="B217" s="27"/>
      <c r="C217" s="27"/>
    </row>
    <row r="218" spans="1:3" ht="13.2">
      <c r="A218" s="27"/>
      <c r="B218" s="27"/>
      <c r="C218" s="27"/>
    </row>
    <row r="219" spans="1:3" ht="13.2">
      <c r="A219" s="27"/>
      <c r="B219" s="27"/>
      <c r="C219" s="27"/>
    </row>
    <row r="220" spans="1:3" ht="13.2">
      <c r="A220" s="27"/>
      <c r="B220" s="27"/>
      <c r="C220" s="27"/>
    </row>
    <row r="221" spans="1:3" ht="13.2">
      <c r="A221" s="27"/>
      <c r="B221" s="27"/>
      <c r="C221" s="27"/>
    </row>
    <row r="222" spans="1:3" ht="13.2">
      <c r="A222" s="27"/>
      <c r="B222" s="27"/>
      <c r="C222" s="27"/>
    </row>
    <row r="223" spans="1:3" ht="13.2">
      <c r="A223" s="27"/>
      <c r="B223" s="27"/>
      <c r="C223" s="27"/>
    </row>
    <row r="224" spans="1:3" ht="13.2">
      <c r="A224" s="27"/>
      <c r="B224" s="27"/>
      <c r="C224" s="27"/>
    </row>
    <row r="225" spans="1:3" ht="13.2">
      <c r="A225" s="27"/>
      <c r="B225" s="27"/>
      <c r="C225" s="27"/>
    </row>
    <row r="226" spans="1:3" ht="13.2">
      <c r="A226" s="27"/>
      <c r="B226" s="27"/>
      <c r="C226" s="27"/>
    </row>
    <row r="227" spans="1:3" ht="13.2">
      <c r="A227" s="27"/>
      <c r="B227" s="27"/>
      <c r="C227" s="27"/>
    </row>
    <row r="228" spans="1:3" ht="13.2">
      <c r="A228" s="27"/>
      <c r="B228" s="27"/>
      <c r="C228" s="27"/>
    </row>
    <row r="229" spans="1:3" ht="13.2">
      <c r="A229" s="27"/>
      <c r="B229" s="27"/>
      <c r="C229" s="27"/>
    </row>
    <row r="230" spans="1:3" ht="13.2">
      <c r="A230" s="27"/>
      <c r="B230" s="27"/>
      <c r="C230" s="27"/>
    </row>
    <row r="231" spans="1:3" ht="13.2">
      <c r="A231" s="27"/>
      <c r="B231" s="27"/>
      <c r="C231" s="27"/>
    </row>
    <row r="232" spans="1:3" ht="13.2">
      <c r="A232" s="27"/>
      <c r="B232" s="27"/>
      <c r="C232" s="27"/>
    </row>
    <row r="233" spans="1:3" ht="13.2">
      <c r="A233" s="27"/>
      <c r="B233" s="27"/>
      <c r="C233" s="27"/>
    </row>
    <row r="234" spans="1:3" ht="13.2">
      <c r="A234" s="27"/>
      <c r="B234" s="27"/>
      <c r="C234" s="27"/>
    </row>
    <row r="235" spans="1:3" ht="13.2">
      <c r="A235" s="27"/>
      <c r="B235" s="27"/>
      <c r="C235" s="27"/>
    </row>
    <row r="236" spans="1:3" ht="13.2">
      <c r="A236" s="27"/>
      <c r="B236" s="27"/>
      <c r="C236" s="27"/>
    </row>
    <row r="237" spans="1:3" ht="13.2">
      <c r="A237" s="27"/>
      <c r="B237" s="27"/>
      <c r="C237" s="27"/>
    </row>
    <row r="238" spans="1:3" ht="13.2">
      <c r="A238" s="27"/>
      <c r="B238" s="27"/>
      <c r="C238" s="27"/>
    </row>
    <row r="239" spans="1:3" ht="13.2">
      <c r="A239" s="27"/>
      <c r="B239" s="27"/>
      <c r="C239" s="27"/>
    </row>
    <row r="240" spans="1:3" ht="13.2">
      <c r="A240" s="27"/>
      <c r="B240" s="27"/>
      <c r="C240" s="27"/>
    </row>
    <row r="241" spans="1:3" ht="13.2">
      <c r="A241" s="27"/>
      <c r="B241" s="27"/>
      <c r="C241" s="27"/>
    </row>
    <row r="242" spans="1:3" ht="13.2">
      <c r="A242" s="27"/>
      <c r="B242" s="27"/>
      <c r="C242" s="27"/>
    </row>
    <row r="243" spans="1:3" ht="13.2">
      <c r="A243" s="27"/>
      <c r="B243" s="27"/>
      <c r="C243" s="27"/>
    </row>
    <row r="244" spans="1:3" ht="13.2">
      <c r="A244" s="27"/>
      <c r="B244" s="27"/>
      <c r="C244" s="27"/>
    </row>
    <row r="245" spans="1:3" ht="13.2">
      <c r="A245" s="27"/>
      <c r="B245" s="27"/>
      <c r="C245" s="27"/>
    </row>
    <row r="246" spans="1:3" ht="13.2">
      <c r="A246" s="27"/>
      <c r="B246" s="27"/>
      <c r="C246" s="27"/>
    </row>
    <row r="247" spans="1:3" ht="13.2">
      <c r="A247" s="27"/>
      <c r="B247" s="27"/>
      <c r="C247" s="27"/>
    </row>
    <row r="248" spans="1:3" ht="13.2">
      <c r="A248" s="27"/>
      <c r="B248" s="27"/>
      <c r="C248" s="27"/>
    </row>
    <row r="249" spans="1:3" ht="13.2">
      <c r="A249" s="27"/>
      <c r="B249" s="27"/>
      <c r="C249" s="27"/>
    </row>
    <row r="250" spans="1:3" ht="13.2">
      <c r="A250" s="27"/>
      <c r="B250" s="27"/>
      <c r="C250" s="27"/>
    </row>
    <row r="251" spans="1:3" ht="13.2">
      <c r="A251" s="27"/>
      <c r="B251" s="27"/>
      <c r="C251" s="27"/>
    </row>
    <row r="252" spans="1:3" ht="13.2">
      <c r="A252" s="27"/>
      <c r="B252" s="27"/>
      <c r="C252" s="27"/>
    </row>
    <row r="253" spans="1:3" ht="13.2">
      <c r="A253" s="27"/>
      <c r="B253" s="27"/>
      <c r="C253" s="27"/>
    </row>
    <row r="254" spans="1:3" ht="13.2">
      <c r="A254" s="27"/>
      <c r="B254" s="27"/>
      <c r="C254" s="27"/>
    </row>
    <row r="255" spans="1:3" ht="13.2">
      <c r="A255" s="27"/>
      <c r="B255" s="27"/>
      <c r="C255" s="27"/>
    </row>
    <row r="256" spans="1:3" ht="13.2">
      <c r="A256" s="27"/>
      <c r="B256" s="27"/>
      <c r="C256" s="27"/>
    </row>
    <row r="257" spans="1:3" ht="13.2">
      <c r="A257" s="27"/>
      <c r="B257" s="27"/>
      <c r="C257" s="27"/>
    </row>
    <row r="258" spans="1:3" ht="13.2">
      <c r="A258" s="27"/>
      <c r="B258" s="27"/>
      <c r="C258" s="27"/>
    </row>
    <row r="259" spans="1:3" ht="13.2">
      <c r="A259" s="27"/>
      <c r="B259" s="27"/>
      <c r="C259" s="27"/>
    </row>
    <row r="260" spans="1:3" ht="13.2">
      <c r="A260" s="27"/>
      <c r="B260" s="27"/>
      <c r="C260" s="27"/>
    </row>
    <row r="261" spans="1:3" ht="13.2">
      <c r="A261" s="27"/>
      <c r="B261" s="27"/>
      <c r="C261" s="27"/>
    </row>
    <row r="262" spans="1:3" ht="13.2">
      <c r="A262" s="27"/>
      <c r="B262" s="27"/>
      <c r="C262" s="27"/>
    </row>
    <row r="263" spans="1:3" ht="13.2">
      <c r="A263" s="27"/>
      <c r="B263" s="27"/>
      <c r="C263" s="27"/>
    </row>
    <row r="264" spans="1:3" ht="13.2">
      <c r="A264" s="27"/>
      <c r="B264" s="27"/>
      <c r="C264" s="27"/>
    </row>
    <row r="265" spans="1:3" ht="13.2">
      <c r="A265" s="27"/>
      <c r="B265" s="27"/>
      <c r="C265" s="27"/>
    </row>
    <row r="266" spans="1:3" ht="13.2">
      <c r="A266" s="27"/>
      <c r="B266" s="27"/>
      <c r="C266" s="27"/>
    </row>
    <row r="267" spans="1:3" ht="13.2">
      <c r="A267" s="27"/>
      <c r="B267" s="27"/>
      <c r="C267" s="27"/>
    </row>
    <row r="268" spans="1:3" ht="13.2">
      <c r="A268" s="27"/>
      <c r="B268" s="27"/>
      <c r="C268" s="27"/>
    </row>
    <row r="269" spans="1:3" ht="13.2">
      <c r="A269" s="27"/>
      <c r="B269" s="27"/>
      <c r="C269" s="27"/>
    </row>
    <row r="270" spans="1:3" ht="13.2">
      <c r="A270" s="27"/>
      <c r="B270" s="27"/>
      <c r="C270" s="27"/>
    </row>
    <row r="271" spans="1:3" ht="13.2">
      <c r="A271" s="27"/>
      <c r="B271" s="27"/>
      <c r="C271" s="27"/>
    </row>
    <row r="272" spans="1:3" ht="13.2">
      <c r="A272" s="27"/>
      <c r="B272" s="27"/>
      <c r="C272" s="27"/>
    </row>
    <row r="273" spans="1:3" ht="13.2">
      <c r="A273" s="27"/>
      <c r="B273" s="27"/>
      <c r="C273" s="27"/>
    </row>
    <row r="274" spans="1:3" ht="13.2">
      <c r="A274" s="27"/>
      <c r="B274" s="27"/>
      <c r="C274" s="27"/>
    </row>
    <row r="275" spans="1:3" ht="13.2">
      <c r="A275" s="27"/>
      <c r="B275" s="27"/>
      <c r="C275" s="27"/>
    </row>
    <row r="276" spans="1:3" ht="13.2">
      <c r="A276" s="27"/>
      <c r="B276" s="27"/>
      <c r="C276" s="27"/>
    </row>
    <row r="277" spans="1:3" ht="13.2">
      <c r="A277" s="27"/>
      <c r="B277" s="27"/>
      <c r="C277" s="27"/>
    </row>
    <row r="278" spans="1:3" ht="13.2">
      <c r="A278" s="27"/>
      <c r="B278" s="27"/>
      <c r="C278" s="27"/>
    </row>
    <row r="279" spans="1:3" ht="13.2">
      <c r="A279" s="27"/>
      <c r="B279" s="27"/>
      <c r="C279" s="27"/>
    </row>
    <row r="280" spans="1:3" ht="13.2">
      <c r="A280" s="27"/>
      <c r="B280" s="27"/>
      <c r="C280" s="27"/>
    </row>
    <row r="281" spans="1:3" ht="13.2">
      <c r="A281" s="27"/>
      <c r="B281" s="27"/>
      <c r="C281" s="27"/>
    </row>
    <row r="282" spans="1:3" ht="13.2">
      <c r="A282" s="27"/>
      <c r="B282" s="27"/>
      <c r="C282" s="27"/>
    </row>
    <row r="283" spans="1:3" ht="13.2">
      <c r="A283" s="27"/>
      <c r="B283" s="27"/>
      <c r="C283" s="27"/>
    </row>
    <row r="284" spans="1:3" ht="13.2">
      <c r="A284" s="27"/>
      <c r="B284" s="27"/>
      <c r="C284" s="27"/>
    </row>
    <row r="285" spans="1:3" ht="13.2">
      <c r="A285" s="27"/>
      <c r="B285" s="27"/>
      <c r="C285" s="27"/>
    </row>
    <row r="286" spans="1:3" ht="13.2">
      <c r="A286" s="27"/>
      <c r="B286" s="27"/>
      <c r="C286" s="27"/>
    </row>
    <row r="287" spans="1:3" ht="13.2">
      <c r="A287" s="27"/>
      <c r="B287" s="27"/>
      <c r="C287" s="27"/>
    </row>
    <row r="288" spans="1:3" ht="13.2">
      <c r="A288" s="27"/>
      <c r="B288" s="27"/>
      <c r="C288" s="27"/>
    </row>
    <row r="289" spans="1:3" ht="13.2">
      <c r="A289" s="27"/>
      <c r="B289" s="27"/>
      <c r="C289" s="27"/>
    </row>
    <row r="290" spans="1:3" ht="13.2">
      <c r="A290" s="27"/>
      <c r="B290" s="27"/>
      <c r="C290" s="27"/>
    </row>
    <row r="291" spans="1:3" ht="13.2">
      <c r="A291" s="27"/>
      <c r="B291" s="27"/>
      <c r="C291" s="27"/>
    </row>
    <row r="292" spans="1:3" ht="13.2">
      <c r="A292" s="27"/>
      <c r="B292" s="27"/>
      <c r="C292" s="27"/>
    </row>
    <row r="293" spans="1:3" ht="13.2">
      <c r="A293" s="27"/>
      <c r="B293" s="27"/>
      <c r="C293" s="27"/>
    </row>
    <row r="294" spans="1:3" ht="13.2">
      <c r="A294" s="27"/>
      <c r="B294" s="27"/>
      <c r="C294" s="27"/>
    </row>
    <row r="295" spans="1:3" ht="13.2">
      <c r="A295" s="27"/>
      <c r="B295" s="27"/>
      <c r="C295" s="27"/>
    </row>
    <row r="296" spans="1:3" ht="13.2">
      <c r="A296" s="27"/>
      <c r="B296" s="27"/>
      <c r="C296" s="27"/>
    </row>
    <row r="297" spans="1:3" ht="13.2">
      <c r="A297" s="27"/>
      <c r="B297" s="27"/>
      <c r="C297" s="27"/>
    </row>
    <row r="298" spans="1:3" ht="13.2">
      <c r="A298" s="27"/>
      <c r="B298" s="27"/>
      <c r="C298" s="27"/>
    </row>
    <row r="299" spans="1:3" ht="13.2">
      <c r="A299" s="27"/>
      <c r="B299" s="27"/>
      <c r="C299" s="27"/>
    </row>
    <row r="300" spans="1:3" ht="13.2">
      <c r="A300" s="27"/>
      <c r="B300" s="27"/>
      <c r="C300" s="27"/>
    </row>
    <row r="301" spans="1:3" ht="13.2">
      <c r="A301" s="27"/>
      <c r="B301" s="27"/>
      <c r="C301" s="27"/>
    </row>
    <row r="302" spans="1:3" ht="13.2">
      <c r="A302" s="27"/>
      <c r="B302" s="27"/>
      <c r="C302" s="27"/>
    </row>
    <row r="303" spans="1:3" ht="13.2">
      <c r="A303" s="27"/>
      <c r="B303" s="27"/>
      <c r="C303" s="27"/>
    </row>
    <row r="304" spans="1:3" ht="13.2">
      <c r="A304" s="27"/>
      <c r="B304" s="27"/>
      <c r="C304" s="27"/>
    </row>
    <row r="305" spans="1:3" ht="13.2">
      <c r="A305" s="27"/>
      <c r="B305" s="27"/>
      <c r="C305" s="27"/>
    </row>
    <row r="306" spans="1:3" ht="13.2">
      <c r="A306" s="27"/>
      <c r="B306" s="27"/>
      <c r="C306" s="27"/>
    </row>
    <row r="307" spans="1:3" ht="13.2">
      <c r="A307" s="27"/>
      <c r="B307" s="27"/>
      <c r="C307" s="27"/>
    </row>
    <row r="308" spans="1:3" ht="13.2">
      <c r="A308" s="27"/>
      <c r="B308" s="27"/>
      <c r="C308" s="27"/>
    </row>
    <row r="309" spans="1:3" ht="13.2">
      <c r="A309" s="27"/>
      <c r="B309" s="27"/>
      <c r="C309" s="27"/>
    </row>
    <row r="310" spans="1:3" ht="13.2">
      <c r="A310" s="27"/>
      <c r="B310" s="27"/>
      <c r="C310" s="27"/>
    </row>
    <row r="311" spans="1:3" ht="13.2">
      <c r="A311" s="27"/>
      <c r="B311" s="27"/>
      <c r="C311" s="27"/>
    </row>
    <row r="312" spans="1:3" ht="13.2">
      <c r="A312" s="27"/>
      <c r="B312" s="27"/>
      <c r="C312" s="27"/>
    </row>
    <row r="313" spans="1:3" ht="13.2">
      <c r="A313" s="27"/>
      <c r="B313" s="27"/>
      <c r="C313" s="27"/>
    </row>
    <row r="314" spans="1:3" ht="13.2">
      <c r="A314" s="27"/>
      <c r="B314" s="27"/>
      <c r="C314" s="27"/>
    </row>
    <row r="315" spans="1:3" ht="13.2">
      <c r="A315" s="27"/>
      <c r="B315" s="27"/>
      <c r="C315" s="27"/>
    </row>
    <row r="316" spans="1:3" ht="13.2">
      <c r="A316" s="27"/>
      <c r="B316" s="27"/>
      <c r="C316" s="27"/>
    </row>
    <row r="317" spans="1:3" ht="13.2">
      <c r="A317" s="27"/>
      <c r="B317" s="27"/>
      <c r="C317" s="27"/>
    </row>
    <row r="318" spans="1:3" ht="13.2">
      <c r="A318" s="27"/>
      <c r="B318" s="27"/>
      <c r="C318" s="27"/>
    </row>
    <row r="319" spans="1:3" ht="13.2">
      <c r="A319" s="27"/>
      <c r="B319" s="27"/>
      <c r="C319" s="27"/>
    </row>
    <row r="320" spans="1:3" ht="13.2">
      <c r="A320" s="27"/>
      <c r="B320" s="27"/>
      <c r="C320" s="27"/>
    </row>
    <row r="321" spans="1:3" ht="13.2">
      <c r="A321" s="27"/>
      <c r="B321" s="27"/>
      <c r="C321" s="27"/>
    </row>
    <row r="322" spans="1:3" ht="13.2">
      <c r="A322" s="27"/>
      <c r="B322" s="27"/>
      <c r="C322" s="27"/>
    </row>
    <row r="323" spans="1:3" ht="13.2">
      <c r="A323" s="27"/>
      <c r="B323" s="27"/>
      <c r="C323" s="27"/>
    </row>
    <row r="324" spans="1:3" ht="13.2">
      <c r="A324" s="27"/>
      <c r="B324" s="27"/>
      <c r="C324" s="27"/>
    </row>
    <row r="325" spans="1:3" ht="13.2">
      <c r="A325" s="27"/>
      <c r="B325" s="27"/>
      <c r="C325" s="27"/>
    </row>
    <row r="326" spans="1:3" ht="13.2">
      <c r="A326" s="27"/>
      <c r="B326" s="27"/>
      <c r="C326" s="27"/>
    </row>
    <row r="327" spans="1:3" ht="13.2">
      <c r="A327" s="27"/>
      <c r="B327" s="27"/>
      <c r="C327" s="27"/>
    </row>
    <row r="328" spans="1:3" ht="13.2">
      <c r="A328" s="27"/>
      <c r="B328" s="27"/>
      <c r="C328" s="27"/>
    </row>
    <row r="329" spans="1:3" ht="13.2">
      <c r="A329" s="27"/>
      <c r="B329" s="27"/>
      <c r="C329" s="27"/>
    </row>
    <row r="330" spans="1:3" ht="13.2">
      <c r="A330" s="27"/>
      <c r="B330" s="27"/>
      <c r="C330" s="27"/>
    </row>
    <row r="331" spans="1:3" ht="13.2">
      <c r="A331" s="27"/>
      <c r="B331" s="27"/>
      <c r="C331" s="27"/>
    </row>
    <row r="332" spans="1:3" ht="13.2">
      <c r="A332" s="27"/>
      <c r="B332" s="27"/>
      <c r="C332" s="27"/>
    </row>
    <row r="333" spans="1:3" ht="13.2">
      <c r="A333" s="27"/>
      <c r="B333" s="27"/>
      <c r="C333" s="27"/>
    </row>
    <row r="334" spans="1:3" ht="13.2">
      <c r="A334" s="27"/>
      <c r="B334" s="27"/>
      <c r="C334" s="27"/>
    </row>
    <row r="335" spans="1:3" ht="13.2">
      <c r="A335" s="27"/>
      <c r="B335" s="27"/>
      <c r="C335" s="27"/>
    </row>
    <row r="336" spans="1:3" ht="13.2">
      <c r="A336" s="27"/>
      <c r="B336" s="27"/>
      <c r="C336" s="27"/>
    </row>
    <row r="337" spans="1:3" ht="13.2">
      <c r="A337" s="27"/>
      <c r="B337" s="27"/>
      <c r="C337" s="27"/>
    </row>
    <row r="338" spans="1:3" ht="13.2">
      <c r="A338" s="27"/>
      <c r="B338" s="27"/>
      <c r="C338" s="27"/>
    </row>
    <row r="339" spans="1:3" ht="13.2">
      <c r="A339" s="27"/>
      <c r="B339" s="27"/>
      <c r="C339" s="27"/>
    </row>
    <row r="340" spans="1:3" ht="13.2">
      <c r="A340" s="27"/>
      <c r="B340" s="27"/>
      <c r="C340" s="27"/>
    </row>
    <row r="341" spans="1:3" ht="13.2">
      <c r="A341" s="27"/>
      <c r="B341" s="27"/>
      <c r="C341" s="27"/>
    </row>
    <row r="342" spans="1:3" ht="13.2">
      <c r="A342" s="27"/>
      <c r="B342" s="27"/>
      <c r="C342" s="27"/>
    </row>
    <row r="343" spans="1:3" ht="13.2">
      <c r="A343" s="27"/>
      <c r="B343" s="27"/>
      <c r="C343" s="27"/>
    </row>
    <row r="344" spans="1:3" ht="13.2">
      <c r="A344" s="27"/>
      <c r="B344" s="27"/>
      <c r="C344" s="27"/>
    </row>
    <row r="345" spans="1:3" ht="13.2">
      <c r="A345" s="27"/>
      <c r="B345" s="27"/>
      <c r="C345" s="27"/>
    </row>
    <row r="346" spans="1:3" ht="13.2">
      <c r="A346" s="27"/>
      <c r="B346" s="27"/>
      <c r="C346" s="27"/>
    </row>
    <row r="347" spans="1:3" ht="13.2">
      <c r="A347" s="27"/>
      <c r="B347" s="27"/>
      <c r="C347" s="27"/>
    </row>
    <row r="348" spans="1:3" ht="13.2">
      <c r="A348" s="27"/>
      <c r="B348" s="27"/>
      <c r="C348" s="27"/>
    </row>
    <row r="349" spans="1:3" ht="13.2">
      <c r="A349" s="27"/>
      <c r="B349" s="27"/>
      <c r="C349" s="27"/>
    </row>
    <row r="350" spans="1:3" ht="13.2">
      <c r="A350" s="27"/>
      <c r="B350" s="27"/>
      <c r="C350" s="27"/>
    </row>
    <row r="351" spans="1:3" ht="13.2">
      <c r="A351" s="27"/>
      <c r="B351" s="27"/>
      <c r="C351" s="27"/>
    </row>
    <row r="352" spans="1:3" ht="13.2">
      <c r="A352" s="27"/>
      <c r="B352" s="27"/>
      <c r="C352" s="27"/>
    </row>
    <row r="353" spans="1:3" ht="13.2">
      <c r="A353" s="27"/>
      <c r="B353" s="27"/>
      <c r="C353" s="27"/>
    </row>
    <row r="354" spans="1:3" ht="13.2">
      <c r="A354" s="27"/>
      <c r="B354" s="27"/>
      <c r="C354" s="27"/>
    </row>
    <row r="355" spans="1:3" ht="13.2">
      <c r="A355" s="27"/>
      <c r="B355" s="27"/>
      <c r="C355" s="27"/>
    </row>
    <row r="356" spans="1:3" ht="13.2">
      <c r="A356" s="27"/>
      <c r="B356" s="27"/>
      <c r="C356" s="27"/>
    </row>
    <row r="357" spans="1:3" ht="13.2">
      <c r="A357" s="27"/>
      <c r="B357" s="27"/>
      <c r="C357" s="27"/>
    </row>
    <row r="358" spans="1:3" ht="13.2">
      <c r="A358" s="27"/>
      <c r="B358" s="27"/>
      <c r="C358" s="27"/>
    </row>
    <row r="359" spans="1:3" ht="13.2">
      <c r="A359" s="27"/>
      <c r="B359" s="27"/>
      <c r="C359" s="27"/>
    </row>
    <row r="360" spans="1:3" ht="13.2">
      <c r="A360" s="27"/>
      <c r="B360" s="27"/>
      <c r="C360" s="27"/>
    </row>
    <row r="361" spans="1:3" ht="13.2">
      <c r="A361" s="27"/>
      <c r="B361" s="27"/>
      <c r="C361" s="27"/>
    </row>
    <row r="362" spans="1:3" ht="13.2">
      <c r="A362" s="27"/>
      <c r="B362" s="27"/>
      <c r="C362" s="27"/>
    </row>
    <row r="363" spans="1:3" ht="13.2">
      <c r="A363" s="27"/>
      <c r="B363" s="27"/>
      <c r="C363" s="27"/>
    </row>
    <row r="364" spans="1:3" ht="13.2">
      <c r="A364" s="27"/>
      <c r="B364" s="27"/>
      <c r="C364" s="27"/>
    </row>
    <row r="365" spans="1:3" ht="13.2">
      <c r="A365" s="27"/>
      <c r="B365" s="27"/>
      <c r="C365" s="27"/>
    </row>
    <row r="366" spans="1:3" ht="13.2">
      <c r="A366" s="27"/>
      <c r="B366" s="27"/>
      <c r="C366" s="27"/>
    </row>
    <row r="367" spans="1:3" ht="13.2">
      <c r="A367" s="27"/>
      <c r="B367" s="27"/>
      <c r="C367" s="27"/>
    </row>
    <row r="368" spans="1:3" ht="13.2">
      <c r="A368" s="27"/>
      <c r="B368" s="27"/>
      <c r="C368" s="27"/>
    </row>
    <row r="369" spans="1:3" ht="13.2">
      <c r="A369" s="27"/>
      <c r="B369" s="27"/>
      <c r="C369" s="27"/>
    </row>
    <row r="370" spans="1:3" ht="13.2">
      <c r="A370" s="27"/>
      <c r="B370" s="27"/>
      <c r="C370" s="27"/>
    </row>
    <row r="371" spans="1:3" ht="13.2">
      <c r="A371" s="27"/>
      <c r="B371" s="27"/>
      <c r="C371" s="27"/>
    </row>
    <row r="372" spans="1:3" ht="13.2">
      <c r="A372" s="27"/>
      <c r="B372" s="27"/>
      <c r="C372" s="27"/>
    </row>
    <row r="373" spans="1:3" ht="13.2">
      <c r="A373" s="27"/>
      <c r="B373" s="27"/>
      <c r="C373" s="27"/>
    </row>
    <row r="374" spans="1:3" ht="13.2">
      <c r="A374" s="27"/>
      <c r="B374" s="27"/>
      <c r="C374" s="27"/>
    </row>
    <row r="375" spans="1:3" ht="13.2">
      <c r="A375" s="27"/>
      <c r="B375" s="27"/>
      <c r="C375" s="27"/>
    </row>
    <row r="376" spans="1:3" ht="13.2">
      <c r="A376" s="27"/>
      <c r="B376" s="27"/>
      <c r="C376" s="27"/>
    </row>
    <row r="377" spans="1:3" ht="13.2">
      <c r="A377" s="27"/>
      <c r="B377" s="27"/>
      <c r="C377" s="27"/>
    </row>
    <row r="378" spans="1:3" ht="13.2">
      <c r="A378" s="27"/>
      <c r="B378" s="27"/>
      <c r="C378" s="27"/>
    </row>
    <row r="379" spans="1:3" ht="13.2">
      <c r="A379" s="27"/>
      <c r="B379" s="27"/>
      <c r="C379" s="27"/>
    </row>
    <row r="380" spans="1:3" ht="13.2">
      <c r="A380" s="27"/>
      <c r="B380" s="27"/>
      <c r="C380" s="27"/>
    </row>
    <row r="381" spans="1:3" ht="13.2">
      <c r="A381" s="27"/>
      <c r="B381" s="27"/>
      <c r="C381" s="27"/>
    </row>
    <row r="382" spans="1:3" ht="13.2">
      <c r="A382" s="27"/>
      <c r="B382" s="27"/>
      <c r="C382" s="27"/>
    </row>
    <row r="383" spans="1:3" ht="13.2">
      <c r="A383" s="27"/>
      <c r="B383" s="27"/>
      <c r="C383" s="27"/>
    </row>
    <row r="384" spans="1:3" ht="13.2">
      <c r="A384" s="27"/>
      <c r="B384" s="27"/>
      <c r="C384" s="27"/>
    </row>
    <row r="385" spans="1:3" ht="13.2">
      <c r="A385" s="27"/>
      <c r="B385" s="27"/>
      <c r="C385" s="27"/>
    </row>
    <row r="386" spans="1:3" ht="13.2">
      <c r="A386" s="27"/>
      <c r="B386" s="27"/>
      <c r="C386" s="27"/>
    </row>
    <row r="387" spans="1:3" ht="13.2">
      <c r="A387" s="27"/>
      <c r="B387" s="27"/>
      <c r="C387" s="27"/>
    </row>
    <row r="388" spans="1:3" ht="13.2">
      <c r="A388" s="27"/>
      <c r="B388" s="27"/>
      <c r="C388" s="27"/>
    </row>
    <row r="389" spans="1:3" ht="13.2">
      <c r="A389" s="27"/>
      <c r="B389" s="27"/>
      <c r="C389" s="27"/>
    </row>
    <row r="390" spans="1:3" ht="13.2">
      <c r="A390" s="27"/>
      <c r="B390" s="27"/>
      <c r="C390" s="27"/>
    </row>
    <row r="391" spans="1:3" ht="13.2">
      <c r="A391" s="27"/>
      <c r="B391" s="27"/>
      <c r="C391" s="27"/>
    </row>
    <row r="392" spans="1:3" ht="13.2">
      <c r="A392" s="27"/>
      <c r="B392" s="27"/>
      <c r="C392" s="27"/>
    </row>
    <row r="393" spans="1:3" ht="13.2">
      <c r="A393" s="27"/>
      <c r="B393" s="27"/>
      <c r="C393" s="27"/>
    </row>
    <row r="394" spans="1:3" ht="13.2">
      <c r="A394" s="27"/>
      <c r="B394" s="27"/>
      <c r="C394" s="27"/>
    </row>
    <row r="395" spans="1:3" ht="13.2">
      <c r="A395" s="27"/>
      <c r="B395" s="27"/>
      <c r="C395" s="27"/>
    </row>
    <row r="396" spans="1:3" ht="13.2">
      <c r="A396" s="27"/>
      <c r="B396" s="27"/>
      <c r="C396" s="27"/>
    </row>
    <row r="397" spans="1:3" ht="13.2">
      <c r="A397" s="27"/>
      <c r="B397" s="27"/>
      <c r="C397" s="27"/>
    </row>
    <row r="398" spans="1:3" ht="13.2">
      <c r="A398" s="27"/>
      <c r="B398" s="27"/>
      <c r="C398" s="27"/>
    </row>
    <row r="399" spans="1:3" ht="13.2">
      <c r="A399" s="27"/>
      <c r="B399" s="27"/>
      <c r="C399" s="27"/>
    </row>
    <row r="400" spans="1:3" ht="13.2">
      <c r="A400" s="27"/>
      <c r="B400" s="27"/>
      <c r="C400" s="27"/>
    </row>
    <row r="401" spans="1:3" ht="13.2">
      <c r="A401" s="27"/>
      <c r="B401" s="27"/>
      <c r="C401" s="27"/>
    </row>
    <row r="402" spans="1:3" ht="13.2">
      <c r="A402" s="27"/>
      <c r="B402" s="27"/>
      <c r="C402" s="27"/>
    </row>
    <row r="403" spans="1:3" ht="13.2">
      <c r="A403" s="27"/>
      <c r="B403" s="27"/>
      <c r="C403" s="27"/>
    </row>
    <row r="404" spans="1:3" ht="13.2">
      <c r="A404" s="27"/>
      <c r="B404" s="27"/>
      <c r="C404" s="27"/>
    </row>
    <row r="405" spans="1:3" ht="13.2">
      <c r="A405" s="27"/>
      <c r="B405" s="27"/>
      <c r="C405" s="27"/>
    </row>
    <row r="406" spans="1:3" ht="13.2">
      <c r="A406" s="27"/>
      <c r="B406" s="27"/>
      <c r="C406" s="27"/>
    </row>
    <row r="407" spans="1:3" ht="13.2">
      <c r="A407" s="27"/>
      <c r="B407" s="27"/>
      <c r="C407" s="27"/>
    </row>
    <row r="408" spans="1:3" ht="13.2">
      <c r="A408" s="27"/>
      <c r="B408" s="27"/>
      <c r="C408" s="27"/>
    </row>
    <row r="409" spans="1:3" ht="13.2">
      <c r="A409" s="27"/>
      <c r="B409" s="27"/>
      <c r="C409" s="27"/>
    </row>
    <row r="410" spans="1:3" ht="13.2">
      <c r="A410" s="27"/>
      <c r="B410" s="27"/>
      <c r="C410" s="27"/>
    </row>
    <row r="411" spans="1:3" ht="13.2">
      <c r="A411" s="27"/>
      <c r="B411" s="27"/>
      <c r="C411" s="27"/>
    </row>
    <row r="412" spans="1:3" ht="13.2">
      <c r="A412" s="27"/>
      <c r="B412" s="27"/>
      <c r="C412" s="27"/>
    </row>
    <row r="413" spans="1:3" ht="13.2">
      <c r="A413" s="27"/>
      <c r="B413" s="27"/>
      <c r="C413" s="27"/>
    </row>
    <row r="414" spans="1:3" ht="13.2">
      <c r="A414" s="27"/>
      <c r="B414" s="27"/>
      <c r="C414" s="27"/>
    </row>
    <row r="415" spans="1:3" ht="13.2">
      <c r="A415" s="27"/>
      <c r="B415" s="27"/>
      <c r="C415" s="27"/>
    </row>
    <row r="416" spans="1:3" ht="13.2">
      <c r="A416" s="27"/>
      <c r="B416" s="27"/>
      <c r="C416" s="27"/>
    </row>
    <row r="417" spans="1:3" ht="13.2">
      <c r="A417" s="27"/>
      <c r="B417" s="27"/>
      <c r="C417" s="27"/>
    </row>
    <row r="418" spans="1:3" ht="13.2">
      <c r="A418" s="27"/>
      <c r="B418" s="27"/>
      <c r="C418" s="27"/>
    </row>
    <row r="419" spans="1:3" ht="13.2">
      <c r="A419" s="27"/>
      <c r="B419" s="27"/>
      <c r="C419" s="27"/>
    </row>
    <row r="420" spans="1:3" ht="13.2">
      <c r="A420" s="27"/>
      <c r="B420" s="27"/>
      <c r="C420" s="27"/>
    </row>
    <row r="421" spans="1:3" ht="13.2">
      <c r="A421" s="27"/>
      <c r="B421" s="27"/>
      <c r="C421" s="27"/>
    </row>
    <row r="422" spans="1:3" ht="13.2">
      <c r="A422" s="27"/>
      <c r="B422" s="27"/>
      <c r="C422" s="27"/>
    </row>
    <row r="423" spans="1:3" ht="13.2">
      <c r="A423" s="27"/>
      <c r="B423" s="27"/>
      <c r="C423" s="27"/>
    </row>
    <row r="424" spans="1:3" ht="13.2">
      <c r="A424" s="27"/>
      <c r="B424" s="27"/>
      <c r="C424" s="27"/>
    </row>
    <row r="425" spans="1:3" ht="13.2">
      <c r="A425" s="27"/>
      <c r="B425" s="27"/>
      <c r="C425" s="27"/>
    </row>
    <row r="426" spans="1:3" ht="13.2">
      <c r="A426" s="27"/>
      <c r="B426" s="27"/>
      <c r="C426" s="27"/>
    </row>
    <row r="427" spans="1:3" ht="13.2">
      <c r="A427" s="27"/>
      <c r="B427" s="27"/>
      <c r="C427" s="27"/>
    </row>
    <row r="428" spans="1:3" ht="13.2">
      <c r="A428" s="27"/>
      <c r="B428" s="27"/>
      <c r="C428" s="27"/>
    </row>
    <row r="429" spans="1:3" ht="13.2">
      <c r="A429" s="27"/>
      <c r="B429" s="27"/>
      <c r="C429" s="27"/>
    </row>
    <row r="430" spans="1:3" ht="13.2">
      <c r="A430" s="27"/>
      <c r="B430" s="27"/>
      <c r="C430" s="27"/>
    </row>
    <row r="431" spans="1:3" ht="13.2">
      <c r="A431" s="27"/>
      <c r="B431" s="27"/>
      <c r="C431" s="27"/>
    </row>
    <row r="432" spans="1:3" ht="13.2">
      <c r="A432" s="27"/>
      <c r="B432" s="27"/>
      <c r="C432" s="27"/>
    </row>
    <row r="433" spans="1:3" ht="13.2">
      <c r="A433" s="27"/>
      <c r="B433" s="27"/>
      <c r="C433" s="27"/>
    </row>
    <row r="434" spans="1:3" ht="13.2">
      <c r="A434" s="27"/>
      <c r="B434" s="27"/>
      <c r="C434" s="27"/>
    </row>
    <row r="435" spans="1:3" ht="13.2">
      <c r="A435" s="27"/>
      <c r="B435" s="27"/>
      <c r="C435" s="27"/>
    </row>
    <row r="436" spans="1:3" ht="13.2">
      <c r="A436" s="27"/>
      <c r="B436" s="27"/>
      <c r="C436" s="27"/>
    </row>
    <row r="437" spans="1:3" ht="13.2">
      <c r="A437" s="27"/>
      <c r="B437" s="27"/>
      <c r="C437" s="27"/>
    </row>
    <row r="438" spans="1:3" ht="13.2">
      <c r="A438" s="27"/>
      <c r="B438" s="27"/>
      <c r="C438" s="27"/>
    </row>
    <row r="439" spans="1:3" ht="13.2">
      <c r="A439" s="27"/>
      <c r="B439" s="27"/>
      <c r="C439" s="27"/>
    </row>
    <row r="440" spans="1:3" ht="13.2">
      <c r="A440" s="27"/>
      <c r="B440" s="27"/>
      <c r="C440" s="27"/>
    </row>
    <row r="441" spans="1:3" ht="13.2">
      <c r="A441" s="27"/>
      <c r="B441" s="27"/>
      <c r="C441" s="27"/>
    </row>
    <row r="442" spans="1:3" ht="13.2">
      <c r="A442" s="27"/>
      <c r="B442" s="27"/>
      <c r="C442" s="27"/>
    </row>
    <row r="443" spans="1:3" ht="13.2">
      <c r="A443" s="27"/>
      <c r="B443" s="27"/>
      <c r="C443" s="27"/>
    </row>
    <row r="444" spans="1:3" ht="13.2">
      <c r="A444" s="27"/>
      <c r="B444" s="27"/>
      <c r="C444" s="27"/>
    </row>
    <row r="445" spans="1:3" ht="13.2">
      <c r="A445" s="27"/>
      <c r="B445" s="27"/>
      <c r="C445" s="27"/>
    </row>
    <row r="446" spans="1:3" ht="13.2">
      <c r="A446" s="27"/>
      <c r="B446" s="27"/>
      <c r="C446" s="27"/>
    </row>
    <row r="447" spans="1:3" ht="13.2">
      <c r="A447" s="27"/>
      <c r="B447" s="27"/>
      <c r="C447" s="27"/>
    </row>
    <row r="448" spans="1:3" ht="13.2">
      <c r="A448" s="27"/>
      <c r="B448" s="27"/>
      <c r="C448" s="27"/>
    </row>
    <row r="449" spans="1:3" ht="13.2">
      <c r="A449" s="27"/>
      <c r="B449" s="27"/>
      <c r="C449" s="27"/>
    </row>
    <row r="450" spans="1:3" ht="13.2">
      <c r="A450" s="27"/>
      <c r="B450" s="27"/>
      <c r="C450" s="27"/>
    </row>
    <row r="451" spans="1:3" ht="13.2">
      <c r="A451" s="27"/>
      <c r="B451" s="27"/>
      <c r="C451" s="27"/>
    </row>
    <row r="452" spans="1:3" ht="13.2">
      <c r="A452" s="27"/>
      <c r="B452" s="27"/>
      <c r="C452" s="27"/>
    </row>
    <row r="453" spans="1:3" ht="13.2">
      <c r="A453" s="27"/>
      <c r="B453" s="27"/>
      <c r="C453" s="27"/>
    </row>
    <row r="454" spans="1:3" ht="13.2">
      <c r="A454" s="27"/>
      <c r="B454" s="27"/>
      <c r="C454" s="27"/>
    </row>
    <row r="455" spans="1:3" ht="13.2">
      <c r="A455" s="27"/>
      <c r="B455" s="27"/>
      <c r="C455" s="27"/>
    </row>
    <row r="456" spans="1:3" ht="13.2">
      <c r="A456" s="27"/>
      <c r="B456" s="27"/>
      <c r="C456" s="27"/>
    </row>
    <row r="457" spans="1:3" ht="13.2">
      <c r="A457" s="27"/>
      <c r="B457" s="27"/>
      <c r="C457" s="27"/>
    </row>
    <row r="458" spans="1:3" ht="13.2">
      <c r="A458" s="27"/>
      <c r="B458" s="27"/>
      <c r="C458" s="27"/>
    </row>
    <row r="459" spans="1:3" ht="13.2">
      <c r="A459" s="27"/>
      <c r="B459" s="27"/>
      <c r="C459" s="27"/>
    </row>
    <row r="460" spans="1:3" ht="13.2">
      <c r="A460" s="27"/>
      <c r="B460" s="27"/>
      <c r="C460" s="27"/>
    </row>
    <row r="461" spans="1:3" ht="13.2">
      <c r="A461" s="27"/>
      <c r="B461" s="27"/>
      <c r="C461" s="27"/>
    </row>
    <row r="462" spans="1:3" ht="13.2">
      <c r="A462" s="27"/>
      <c r="B462" s="27"/>
      <c r="C462" s="27"/>
    </row>
    <row r="463" spans="1:3" ht="13.2">
      <c r="A463" s="27"/>
      <c r="B463" s="27"/>
      <c r="C463" s="27"/>
    </row>
    <row r="464" spans="1:3" ht="13.2">
      <c r="A464" s="27"/>
      <c r="B464" s="27"/>
      <c r="C464" s="27"/>
    </row>
    <row r="465" spans="1:3" ht="13.2">
      <c r="A465" s="27"/>
      <c r="B465" s="27"/>
      <c r="C465" s="27"/>
    </row>
    <row r="466" spans="1:3" ht="13.2">
      <c r="A466" s="27"/>
      <c r="B466" s="27"/>
      <c r="C466" s="27"/>
    </row>
    <row r="467" spans="1:3" ht="13.2">
      <c r="A467" s="27"/>
      <c r="B467" s="27"/>
      <c r="C467" s="27"/>
    </row>
    <row r="468" spans="1:3" ht="13.2">
      <c r="A468" s="27"/>
      <c r="B468" s="27"/>
      <c r="C468" s="27"/>
    </row>
    <row r="469" spans="1:3" ht="13.2">
      <c r="A469" s="27"/>
      <c r="B469" s="27"/>
      <c r="C469" s="27"/>
    </row>
    <row r="470" spans="1:3" ht="13.2">
      <c r="A470" s="27"/>
      <c r="B470" s="27"/>
      <c r="C470" s="27"/>
    </row>
    <row r="471" spans="1:3" ht="13.2">
      <c r="A471" s="27"/>
      <c r="B471" s="27"/>
      <c r="C471" s="27"/>
    </row>
    <row r="472" spans="1:3" ht="13.2">
      <c r="A472" s="27"/>
      <c r="B472" s="27"/>
      <c r="C472" s="27"/>
    </row>
    <row r="473" spans="1:3" ht="13.2">
      <c r="A473" s="27"/>
      <c r="B473" s="27"/>
      <c r="C473" s="27"/>
    </row>
    <row r="474" spans="1:3" ht="13.2">
      <c r="A474" s="27"/>
      <c r="B474" s="27"/>
      <c r="C474" s="27"/>
    </row>
    <row r="475" spans="1:3" ht="13.2">
      <c r="A475" s="27"/>
      <c r="B475" s="27"/>
      <c r="C475" s="27"/>
    </row>
    <row r="476" spans="1:3" ht="13.2">
      <c r="A476" s="27"/>
      <c r="B476" s="27"/>
      <c r="C476" s="27"/>
    </row>
    <row r="477" spans="1:3" ht="13.2">
      <c r="A477" s="27"/>
      <c r="B477" s="27"/>
      <c r="C477" s="27"/>
    </row>
    <row r="478" spans="1:3" ht="13.2">
      <c r="A478" s="27"/>
      <c r="B478" s="27"/>
      <c r="C478" s="27"/>
    </row>
    <row r="479" spans="1:3" ht="13.2">
      <c r="A479" s="27"/>
      <c r="B479" s="27"/>
      <c r="C479" s="27"/>
    </row>
    <row r="480" spans="1:3" ht="13.2">
      <c r="A480" s="27"/>
      <c r="B480" s="27"/>
      <c r="C480" s="27"/>
    </row>
    <row r="481" spans="1:3" ht="13.2">
      <c r="A481" s="27"/>
      <c r="B481" s="27"/>
      <c r="C481" s="27"/>
    </row>
    <row r="482" spans="1:3" ht="13.2">
      <c r="A482" s="27"/>
      <c r="B482" s="27"/>
      <c r="C482" s="27"/>
    </row>
    <row r="483" spans="1:3" ht="13.2">
      <c r="A483" s="27"/>
      <c r="B483" s="27"/>
      <c r="C483" s="27"/>
    </row>
    <row r="484" spans="1:3" ht="13.2">
      <c r="A484" s="27"/>
      <c r="B484" s="27"/>
      <c r="C484" s="27"/>
    </row>
    <row r="485" spans="1:3" ht="13.2">
      <c r="A485" s="27"/>
      <c r="B485" s="27"/>
      <c r="C485" s="27"/>
    </row>
    <row r="486" spans="1:3" ht="13.2">
      <c r="A486" s="27"/>
      <c r="B486" s="27"/>
      <c r="C486" s="27"/>
    </row>
    <row r="487" spans="1:3" ht="13.2">
      <c r="A487" s="27"/>
      <c r="B487" s="27"/>
      <c r="C487" s="27"/>
    </row>
    <row r="488" spans="1:3" ht="13.2">
      <c r="A488" s="27"/>
      <c r="B488" s="27"/>
      <c r="C488" s="27"/>
    </row>
    <row r="489" spans="1:3" ht="13.2">
      <c r="A489" s="27"/>
      <c r="B489" s="27"/>
      <c r="C489" s="27"/>
    </row>
    <row r="490" spans="1:3" ht="13.2">
      <c r="A490" s="27"/>
      <c r="B490" s="27"/>
      <c r="C490" s="27"/>
    </row>
    <row r="491" spans="1:3" ht="13.2">
      <c r="A491" s="27"/>
      <c r="B491" s="27"/>
      <c r="C491" s="27"/>
    </row>
    <row r="492" spans="1:3" ht="13.2">
      <c r="A492" s="27"/>
      <c r="B492" s="27"/>
      <c r="C492" s="27"/>
    </row>
    <row r="493" spans="1:3" ht="13.2">
      <c r="A493" s="27"/>
      <c r="B493" s="27"/>
      <c r="C493" s="27"/>
    </row>
    <row r="494" spans="1:3" ht="13.2">
      <c r="A494" s="27"/>
      <c r="B494" s="27"/>
      <c r="C494" s="27"/>
    </row>
    <row r="495" spans="1:3" ht="13.2">
      <c r="A495" s="27"/>
      <c r="B495" s="27"/>
      <c r="C495" s="27"/>
    </row>
    <row r="496" spans="1:3" ht="13.2">
      <c r="A496" s="27"/>
      <c r="B496" s="27"/>
      <c r="C496" s="27"/>
    </row>
    <row r="497" spans="1:3" ht="13.2">
      <c r="A497" s="27"/>
      <c r="B497" s="27"/>
      <c r="C497" s="27"/>
    </row>
    <row r="498" spans="1:3" ht="13.2">
      <c r="A498" s="27"/>
      <c r="B498" s="27"/>
      <c r="C498" s="27"/>
    </row>
    <row r="499" spans="1:3" ht="13.2">
      <c r="A499" s="27"/>
      <c r="B499" s="27"/>
      <c r="C499" s="27"/>
    </row>
    <row r="500" spans="1:3" ht="13.2">
      <c r="A500" s="27"/>
      <c r="B500" s="27"/>
      <c r="C500" s="27"/>
    </row>
    <row r="501" spans="1:3" ht="13.2">
      <c r="A501" s="27"/>
      <c r="B501" s="27"/>
      <c r="C501" s="27"/>
    </row>
    <row r="502" spans="1:3" ht="13.2">
      <c r="A502" s="27"/>
      <c r="B502" s="27"/>
      <c r="C502" s="27"/>
    </row>
    <row r="503" spans="1:3" ht="13.2">
      <c r="A503" s="27"/>
      <c r="B503" s="27"/>
      <c r="C503" s="27"/>
    </row>
    <row r="504" spans="1:3" ht="13.2">
      <c r="A504" s="27"/>
      <c r="B504" s="27"/>
      <c r="C504" s="27"/>
    </row>
    <row r="505" spans="1:3" ht="13.2">
      <c r="A505" s="27"/>
      <c r="B505" s="27"/>
      <c r="C505" s="27"/>
    </row>
    <row r="506" spans="1:3" ht="13.2">
      <c r="A506" s="27"/>
      <c r="B506" s="27"/>
      <c r="C506" s="27"/>
    </row>
    <row r="507" spans="1:3" ht="13.2">
      <c r="A507" s="27"/>
      <c r="B507" s="27"/>
      <c r="C507" s="27"/>
    </row>
    <row r="508" spans="1:3" ht="13.2">
      <c r="A508" s="27"/>
      <c r="B508" s="27"/>
      <c r="C508" s="27"/>
    </row>
    <row r="509" spans="1:3" ht="13.2">
      <c r="A509" s="27"/>
      <c r="B509" s="27"/>
      <c r="C509" s="27"/>
    </row>
    <row r="510" spans="1:3" ht="13.2">
      <c r="A510" s="27"/>
      <c r="B510" s="27"/>
      <c r="C510" s="27"/>
    </row>
    <row r="511" spans="1:3" ht="13.2">
      <c r="A511" s="27"/>
      <c r="B511" s="27"/>
      <c r="C511" s="27"/>
    </row>
    <row r="512" spans="1:3" ht="13.2">
      <c r="A512" s="27"/>
      <c r="B512" s="27"/>
      <c r="C512" s="27"/>
    </row>
    <row r="513" spans="1:3" ht="13.2">
      <c r="A513" s="27"/>
      <c r="B513" s="27"/>
      <c r="C513" s="27"/>
    </row>
    <row r="514" spans="1:3" ht="13.2">
      <c r="A514" s="27"/>
      <c r="B514" s="27"/>
      <c r="C514" s="27"/>
    </row>
    <row r="515" spans="1:3" ht="13.2">
      <c r="A515" s="27"/>
      <c r="B515" s="27"/>
      <c r="C515" s="27"/>
    </row>
    <row r="516" spans="1:3" ht="13.2">
      <c r="A516" s="27"/>
      <c r="B516" s="27"/>
      <c r="C516" s="27"/>
    </row>
    <row r="517" spans="1:3" ht="13.2">
      <c r="A517" s="27"/>
      <c r="B517" s="27"/>
      <c r="C517" s="27"/>
    </row>
    <row r="518" spans="1:3" ht="13.2">
      <c r="A518" s="27"/>
      <c r="B518" s="27"/>
      <c r="C518" s="27"/>
    </row>
    <row r="519" spans="1:3" ht="13.2">
      <c r="A519" s="27"/>
      <c r="B519" s="27"/>
      <c r="C519" s="27"/>
    </row>
    <row r="520" spans="1:3" ht="13.2">
      <c r="A520" s="27"/>
      <c r="B520" s="27"/>
      <c r="C520" s="27"/>
    </row>
    <row r="521" spans="1:3" ht="13.2">
      <c r="A521" s="27"/>
      <c r="B521" s="27"/>
      <c r="C521" s="27"/>
    </row>
    <row r="522" spans="1:3" ht="13.2">
      <c r="A522" s="27"/>
      <c r="B522" s="27"/>
      <c r="C522" s="27"/>
    </row>
    <row r="523" spans="1:3" ht="13.2">
      <c r="A523" s="27"/>
      <c r="B523" s="27"/>
      <c r="C523" s="27"/>
    </row>
    <row r="524" spans="1:3" ht="13.2">
      <c r="A524" s="27"/>
      <c r="B524" s="27"/>
      <c r="C524" s="27"/>
    </row>
    <row r="525" spans="1:3" ht="13.2">
      <c r="A525" s="27"/>
      <c r="B525" s="27"/>
      <c r="C525" s="27"/>
    </row>
    <row r="526" spans="1:3" ht="13.2">
      <c r="A526" s="27"/>
      <c r="B526" s="27"/>
      <c r="C526" s="27"/>
    </row>
    <row r="527" spans="1:3" ht="13.2">
      <c r="A527" s="27"/>
      <c r="B527" s="27"/>
      <c r="C527" s="27"/>
    </row>
    <row r="528" spans="1:3" ht="13.2">
      <c r="A528" s="27"/>
      <c r="B528" s="27"/>
      <c r="C528" s="27"/>
    </row>
    <row r="529" spans="1:3" ht="13.2">
      <c r="A529" s="27"/>
      <c r="B529" s="27"/>
      <c r="C529" s="27"/>
    </row>
    <row r="530" spans="1:3" ht="13.2">
      <c r="A530" s="27"/>
      <c r="B530" s="27"/>
      <c r="C530" s="27"/>
    </row>
    <row r="531" spans="1:3" ht="13.2">
      <c r="A531" s="27"/>
      <c r="B531" s="27"/>
      <c r="C531" s="27"/>
    </row>
    <row r="532" spans="1:3" ht="13.2">
      <c r="A532" s="27"/>
      <c r="B532" s="27"/>
      <c r="C532" s="27"/>
    </row>
    <row r="533" spans="1:3" ht="13.2">
      <c r="A533" s="27"/>
      <c r="B533" s="27"/>
      <c r="C533" s="27"/>
    </row>
    <row r="534" spans="1:3" ht="13.2">
      <c r="A534" s="27"/>
      <c r="B534" s="27"/>
      <c r="C534" s="27"/>
    </row>
    <row r="535" spans="1:3" ht="13.2">
      <c r="A535" s="27"/>
      <c r="B535" s="27"/>
      <c r="C535" s="27"/>
    </row>
    <row r="536" spans="1:3" ht="13.2">
      <c r="A536" s="27"/>
      <c r="B536" s="27"/>
      <c r="C536" s="27"/>
    </row>
    <row r="537" spans="1:3" ht="13.2">
      <c r="A537" s="27"/>
      <c r="B537" s="27"/>
      <c r="C537" s="27"/>
    </row>
    <row r="538" spans="1:3" ht="13.2">
      <c r="A538" s="27"/>
      <c r="B538" s="27"/>
      <c r="C538" s="27"/>
    </row>
    <row r="539" spans="1:3" ht="13.2">
      <c r="A539" s="27"/>
      <c r="B539" s="27"/>
      <c r="C539" s="27"/>
    </row>
    <row r="540" spans="1:3" ht="13.2">
      <c r="A540" s="27"/>
      <c r="B540" s="27"/>
      <c r="C540" s="27"/>
    </row>
    <row r="541" spans="1:3" ht="13.2">
      <c r="A541" s="27"/>
      <c r="B541" s="27"/>
      <c r="C541" s="27"/>
    </row>
    <row r="542" spans="1:3" ht="13.2">
      <c r="A542" s="27"/>
      <c r="B542" s="27"/>
      <c r="C542" s="27"/>
    </row>
    <row r="543" spans="1:3" ht="13.2">
      <c r="A543" s="27"/>
      <c r="B543" s="27"/>
      <c r="C543" s="27"/>
    </row>
    <row r="544" spans="1:3" ht="13.2">
      <c r="A544" s="27"/>
      <c r="B544" s="27"/>
      <c r="C544" s="27"/>
    </row>
    <row r="545" spans="1:3" ht="13.2">
      <c r="A545" s="27"/>
      <c r="B545" s="27"/>
      <c r="C545" s="27"/>
    </row>
    <row r="546" spans="1:3" ht="13.2">
      <c r="A546" s="27"/>
      <c r="B546" s="27"/>
      <c r="C546" s="27"/>
    </row>
    <row r="547" spans="1:3" ht="13.2">
      <c r="A547" s="27"/>
      <c r="B547" s="27"/>
      <c r="C547" s="27"/>
    </row>
    <row r="548" spans="1:3" ht="13.2">
      <c r="A548" s="27"/>
      <c r="B548" s="27"/>
      <c r="C548" s="27"/>
    </row>
    <row r="549" spans="1:3" ht="13.2">
      <c r="A549" s="27"/>
      <c r="B549" s="27"/>
      <c r="C549" s="27"/>
    </row>
    <row r="550" spans="1:3" ht="13.2">
      <c r="A550" s="27"/>
      <c r="B550" s="27"/>
      <c r="C550" s="27"/>
    </row>
    <row r="551" spans="1:3" ht="13.2">
      <c r="A551" s="27"/>
      <c r="B551" s="27"/>
      <c r="C551" s="27"/>
    </row>
    <row r="552" spans="1:3" ht="13.2">
      <c r="A552" s="27"/>
      <c r="B552" s="27"/>
      <c r="C552" s="27"/>
    </row>
    <row r="553" spans="1:3" ht="13.2">
      <c r="A553" s="27"/>
      <c r="B553" s="27"/>
      <c r="C553" s="27"/>
    </row>
    <row r="554" spans="1:3" ht="13.2">
      <c r="A554" s="27"/>
      <c r="B554" s="27"/>
      <c r="C554" s="27"/>
    </row>
    <row r="555" spans="1:3" ht="13.2">
      <c r="A555" s="27"/>
      <c r="B555" s="27"/>
      <c r="C555" s="27"/>
    </row>
    <row r="556" spans="1:3" ht="13.2">
      <c r="A556" s="27"/>
      <c r="B556" s="27"/>
      <c r="C556" s="27"/>
    </row>
    <row r="557" spans="1:3" ht="13.2">
      <c r="A557" s="27"/>
      <c r="B557" s="27"/>
      <c r="C557" s="27"/>
    </row>
    <row r="558" spans="1:3" ht="13.2">
      <c r="A558" s="27"/>
      <c r="B558" s="27"/>
      <c r="C558" s="27"/>
    </row>
    <row r="559" spans="1:3" ht="13.2">
      <c r="A559" s="27"/>
      <c r="B559" s="27"/>
      <c r="C559" s="27"/>
    </row>
    <row r="560" spans="1:3" ht="13.2">
      <c r="A560" s="27"/>
      <c r="B560" s="27"/>
      <c r="C560" s="27"/>
    </row>
    <row r="561" spans="1:3" ht="13.2">
      <c r="A561" s="27"/>
      <c r="B561" s="27"/>
      <c r="C561" s="27"/>
    </row>
    <row r="562" spans="1:3" ht="13.2">
      <c r="A562" s="27"/>
      <c r="B562" s="27"/>
      <c r="C562" s="27"/>
    </row>
    <row r="563" spans="1:3" ht="13.2">
      <c r="A563" s="27"/>
      <c r="B563" s="27"/>
      <c r="C563" s="27"/>
    </row>
    <row r="564" spans="1:3" ht="13.2">
      <c r="A564" s="27"/>
      <c r="B564" s="27"/>
      <c r="C564" s="27"/>
    </row>
    <row r="565" spans="1:3" ht="13.2">
      <c r="A565" s="27"/>
      <c r="B565" s="27"/>
      <c r="C565" s="27"/>
    </row>
    <row r="566" spans="1:3" ht="13.2">
      <c r="A566" s="27"/>
      <c r="B566" s="27"/>
      <c r="C566" s="27"/>
    </row>
    <row r="567" spans="1:3" ht="13.2">
      <c r="A567" s="27"/>
      <c r="B567" s="27"/>
      <c r="C567" s="27"/>
    </row>
    <row r="568" spans="1:3" ht="13.2">
      <c r="A568" s="27"/>
      <c r="B568" s="27"/>
      <c r="C568" s="27"/>
    </row>
    <row r="569" spans="1:3" ht="13.2">
      <c r="A569" s="27"/>
      <c r="B569" s="27"/>
      <c r="C569" s="27"/>
    </row>
    <row r="570" spans="1:3" ht="13.2">
      <c r="A570" s="27"/>
      <c r="B570" s="27"/>
      <c r="C570" s="27"/>
    </row>
    <row r="571" spans="1:3" ht="13.2">
      <c r="A571" s="27"/>
      <c r="B571" s="27"/>
      <c r="C571" s="27"/>
    </row>
    <row r="572" spans="1:3" ht="13.2">
      <c r="A572" s="27"/>
      <c r="B572" s="27"/>
      <c r="C572" s="27"/>
    </row>
    <row r="573" spans="1:3" ht="13.2">
      <c r="A573" s="27"/>
      <c r="B573" s="27"/>
      <c r="C573" s="27"/>
    </row>
    <row r="574" spans="1:3" ht="13.2">
      <c r="A574" s="27"/>
      <c r="B574" s="27"/>
      <c r="C574" s="27"/>
    </row>
    <row r="575" spans="1:3" ht="13.2">
      <c r="A575" s="27"/>
      <c r="B575" s="27"/>
      <c r="C575" s="27"/>
    </row>
    <row r="576" spans="1:3" ht="13.2">
      <c r="A576" s="27"/>
      <c r="B576" s="27"/>
      <c r="C576" s="27"/>
    </row>
    <row r="577" spans="1:3" ht="13.2">
      <c r="A577" s="27"/>
      <c r="B577" s="27"/>
      <c r="C577" s="27"/>
    </row>
    <row r="578" spans="1:3" ht="13.2">
      <c r="A578" s="27"/>
      <c r="B578" s="27"/>
      <c r="C578" s="27"/>
    </row>
    <row r="579" spans="1:3" ht="13.2">
      <c r="A579" s="27"/>
      <c r="B579" s="27"/>
      <c r="C579" s="27"/>
    </row>
    <row r="580" spans="1:3" ht="13.2">
      <c r="A580" s="27"/>
      <c r="B580" s="27"/>
      <c r="C580" s="27"/>
    </row>
    <row r="581" spans="1:3" ht="13.2">
      <c r="A581" s="27"/>
      <c r="B581" s="27"/>
      <c r="C581" s="27"/>
    </row>
    <row r="582" spans="1:3" ht="13.2">
      <c r="A582" s="27"/>
      <c r="B582" s="27"/>
      <c r="C582" s="27"/>
    </row>
    <row r="583" spans="1:3" ht="13.2">
      <c r="A583" s="27"/>
      <c r="B583" s="27"/>
      <c r="C583" s="27"/>
    </row>
    <row r="584" spans="1:3" ht="13.2">
      <c r="A584" s="27"/>
      <c r="B584" s="27"/>
      <c r="C584" s="27"/>
    </row>
    <row r="585" spans="1:3" ht="13.2">
      <c r="A585" s="27"/>
      <c r="B585" s="27"/>
      <c r="C585" s="27"/>
    </row>
    <row r="586" spans="1:3" ht="13.2">
      <c r="A586" s="27"/>
      <c r="B586" s="27"/>
      <c r="C586" s="27"/>
    </row>
    <row r="587" spans="1:3" ht="13.2">
      <c r="A587" s="27"/>
      <c r="B587" s="27"/>
      <c r="C587" s="27"/>
    </row>
    <row r="588" spans="1:3" ht="13.2">
      <c r="A588" s="27"/>
      <c r="B588" s="27"/>
      <c r="C588" s="27"/>
    </row>
    <row r="589" spans="1:3" ht="13.2">
      <c r="A589" s="27"/>
      <c r="B589" s="27"/>
      <c r="C589" s="27"/>
    </row>
    <row r="590" spans="1:3" ht="13.2">
      <c r="A590" s="27"/>
      <c r="B590" s="27"/>
      <c r="C590" s="27"/>
    </row>
    <row r="591" spans="1:3" ht="13.2">
      <c r="A591" s="27"/>
      <c r="B591" s="27"/>
      <c r="C591" s="27"/>
    </row>
    <row r="592" spans="1:3" ht="13.2">
      <c r="A592" s="27"/>
      <c r="B592" s="27"/>
      <c r="C592" s="27"/>
    </row>
    <row r="593" spans="1:3" ht="13.2">
      <c r="A593" s="27"/>
      <c r="B593" s="27"/>
      <c r="C593" s="27"/>
    </row>
    <row r="594" spans="1:3" ht="13.2">
      <c r="A594" s="27"/>
      <c r="B594" s="27"/>
      <c r="C594" s="27"/>
    </row>
    <row r="595" spans="1:3" ht="13.2">
      <c r="A595" s="27"/>
      <c r="B595" s="27"/>
      <c r="C595" s="27"/>
    </row>
    <row r="596" spans="1:3" ht="13.2">
      <c r="A596" s="27"/>
      <c r="B596" s="27"/>
      <c r="C596" s="27"/>
    </row>
    <row r="597" spans="1:3" ht="13.2">
      <c r="A597" s="27"/>
      <c r="B597" s="27"/>
      <c r="C597" s="27"/>
    </row>
    <row r="598" spans="1:3" ht="13.2">
      <c r="A598" s="27"/>
      <c r="B598" s="27"/>
      <c r="C598" s="27"/>
    </row>
    <row r="599" spans="1:3" ht="13.2">
      <c r="A599" s="27"/>
      <c r="B599" s="27"/>
      <c r="C599" s="27"/>
    </row>
    <row r="600" spans="1:3" ht="13.2">
      <c r="A600" s="27"/>
      <c r="B600" s="27"/>
      <c r="C600" s="27"/>
    </row>
    <row r="601" spans="1:3" ht="13.2">
      <c r="A601" s="27"/>
      <c r="B601" s="27"/>
      <c r="C601" s="27"/>
    </row>
    <row r="602" spans="1:3" ht="13.2">
      <c r="A602" s="27"/>
      <c r="B602" s="27"/>
      <c r="C602" s="27"/>
    </row>
    <row r="603" spans="1:3" ht="13.2">
      <c r="A603" s="27"/>
      <c r="B603" s="27"/>
      <c r="C603" s="27"/>
    </row>
    <row r="604" spans="1:3" ht="13.2">
      <c r="A604" s="27"/>
      <c r="B604" s="27"/>
      <c r="C604" s="27"/>
    </row>
    <row r="605" spans="1:3" ht="13.2">
      <c r="A605" s="27"/>
      <c r="B605" s="27"/>
      <c r="C605" s="27"/>
    </row>
    <row r="606" spans="1:3" ht="13.2">
      <c r="A606" s="27"/>
      <c r="B606" s="27"/>
      <c r="C606" s="27"/>
    </row>
    <row r="607" spans="1:3" ht="13.2">
      <c r="A607" s="27"/>
      <c r="B607" s="27"/>
      <c r="C607" s="27"/>
    </row>
    <row r="608" spans="1:3" ht="13.2">
      <c r="A608" s="27"/>
      <c r="B608" s="27"/>
      <c r="C608" s="27"/>
    </row>
    <row r="609" spans="1:3" ht="13.2">
      <c r="A609" s="27"/>
      <c r="B609" s="27"/>
      <c r="C609" s="27"/>
    </row>
    <row r="610" spans="1:3" ht="13.2">
      <c r="A610" s="27"/>
      <c r="B610" s="27"/>
      <c r="C610" s="27"/>
    </row>
    <row r="611" spans="1:3" ht="13.2">
      <c r="A611" s="27"/>
      <c r="B611" s="27"/>
      <c r="C611" s="27"/>
    </row>
    <row r="612" spans="1:3" ht="13.2">
      <c r="A612" s="27"/>
      <c r="B612" s="27"/>
      <c r="C612" s="27"/>
    </row>
    <row r="613" spans="1:3" ht="13.2">
      <c r="A613" s="27"/>
      <c r="B613" s="27"/>
      <c r="C613" s="27"/>
    </row>
    <row r="614" spans="1:3" ht="13.2">
      <c r="A614" s="27"/>
      <c r="B614" s="27"/>
      <c r="C614" s="27"/>
    </row>
    <row r="615" spans="1:3" ht="13.2">
      <c r="A615" s="27"/>
      <c r="B615" s="27"/>
      <c r="C615" s="27"/>
    </row>
    <row r="616" spans="1:3" ht="13.2">
      <c r="A616" s="27"/>
      <c r="B616" s="27"/>
      <c r="C616" s="27"/>
    </row>
    <row r="617" spans="1:3" ht="13.2">
      <c r="A617" s="27"/>
      <c r="B617" s="27"/>
      <c r="C617" s="27"/>
    </row>
    <row r="618" spans="1:3" ht="13.2">
      <c r="A618" s="27"/>
      <c r="B618" s="27"/>
      <c r="C618" s="27"/>
    </row>
    <row r="619" spans="1:3" ht="13.2">
      <c r="A619" s="27"/>
      <c r="B619" s="27"/>
      <c r="C619" s="27"/>
    </row>
    <row r="620" spans="1:3" ht="13.2">
      <c r="A620" s="27"/>
      <c r="B620" s="27"/>
      <c r="C620" s="27"/>
    </row>
    <row r="621" spans="1:3" ht="13.2">
      <c r="A621" s="27"/>
      <c r="B621" s="27"/>
      <c r="C621" s="27"/>
    </row>
    <row r="622" spans="1:3" ht="13.2">
      <c r="A622" s="27"/>
      <c r="B622" s="27"/>
      <c r="C622" s="27"/>
    </row>
    <row r="623" spans="1:3" ht="13.2">
      <c r="A623" s="27"/>
      <c r="B623" s="27"/>
      <c r="C623" s="27"/>
    </row>
    <row r="624" spans="1:3" ht="13.2">
      <c r="A624" s="27"/>
      <c r="B624" s="27"/>
      <c r="C624" s="27"/>
    </row>
    <row r="625" spans="1:3" ht="13.2">
      <c r="A625" s="27"/>
      <c r="B625" s="27"/>
      <c r="C625" s="27"/>
    </row>
    <row r="626" spans="1:3" ht="13.2">
      <c r="A626" s="27"/>
      <c r="B626" s="27"/>
      <c r="C626" s="27"/>
    </row>
    <row r="627" spans="1:3" ht="13.2">
      <c r="A627" s="27"/>
      <c r="B627" s="27"/>
      <c r="C627" s="27"/>
    </row>
    <row r="628" spans="1:3" ht="13.2">
      <c r="A628" s="27"/>
      <c r="B628" s="27"/>
      <c r="C628" s="27"/>
    </row>
    <row r="629" spans="1:3" ht="13.2">
      <c r="A629" s="27"/>
      <c r="B629" s="27"/>
      <c r="C629" s="27"/>
    </row>
    <row r="630" spans="1:3" ht="13.2">
      <c r="A630" s="27"/>
      <c r="B630" s="27"/>
      <c r="C630" s="27"/>
    </row>
    <row r="631" spans="1:3" ht="13.2">
      <c r="A631" s="27"/>
      <c r="B631" s="27"/>
      <c r="C631" s="27"/>
    </row>
    <row r="632" spans="1:3" ht="13.2">
      <c r="A632" s="27"/>
      <c r="B632" s="27"/>
      <c r="C632" s="27"/>
    </row>
    <row r="633" spans="1:3" ht="13.2">
      <c r="A633" s="27"/>
      <c r="B633" s="27"/>
      <c r="C633" s="27"/>
    </row>
    <row r="634" spans="1:3" ht="13.2">
      <c r="A634" s="27"/>
      <c r="B634" s="27"/>
      <c r="C634" s="27"/>
    </row>
    <row r="635" spans="1:3" ht="13.2">
      <c r="A635" s="27"/>
      <c r="B635" s="27"/>
      <c r="C635" s="27"/>
    </row>
    <row r="636" spans="1:3" ht="13.2">
      <c r="A636" s="27"/>
      <c r="B636" s="27"/>
      <c r="C636" s="27"/>
    </row>
    <row r="637" spans="1:3" ht="13.2">
      <c r="A637" s="27"/>
      <c r="B637" s="27"/>
      <c r="C637" s="27"/>
    </row>
    <row r="638" spans="1:3" ht="13.2">
      <c r="A638" s="27"/>
      <c r="B638" s="27"/>
      <c r="C638" s="27"/>
    </row>
    <row r="639" spans="1:3" ht="13.2">
      <c r="A639" s="27"/>
      <c r="B639" s="27"/>
      <c r="C639" s="27"/>
    </row>
    <row r="640" spans="1:3" ht="13.2">
      <c r="A640" s="27"/>
      <c r="B640" s="27"/>
      <c r="C640" s="27"/>
    </row>
    <row r="641" spans="1:3" ht="13.2">
      <c r="A641" s="27"/>
      <c r="B641" s="27"/>
      <c r="C641" s="27"/>
    </row>
    <row r="642" spans="1:3" ht="13.2">
      <c r="A642" s="27"/>
      <c r="B642" s="27"/>
      <c r="C642" s="27"/>
    </row>
    <row r="643" spans="1:3" ht="13.2">
      <c r="A643" s="27"/>
      <c r="B643" s="27"/>
      <c r="C643" s="27"/>
    </row>
    <row r="644" spans="1:3" ht="13.2">
      <c r="A644" s="27"/>
      <c r="B644" s="27"/>
      <c r="C644" s="27"/>
    </row>
    <row r="645" spans="1:3" ht="13.2">
      <c r="A645" s="27"/>
      <c r="B645" s="27"/>
      <c r="C645" s="27"/>
    </row>
    <row r="646" spans="1:3" ht="13.2">
      <c r="A646" s="27"/>
      <c r="B646" s="27"/>
      <c r="C646" s="27"/>
    </row>
    <row r="647" spans="1:3" ht="13.2">
      <c r="A647" s="27"/>
      <c r="B647" s="27"/>
      <c r="C647" s="27"/>
    </row>
    <row r="648" spans="1:3" ht="13.2">
      <c r="A648" s="27"/>
      <c r="B648" s="27"/>
      <c r="C648" s="27"/>
    </row>
    <row r="649" spans="1:3" ht="13.2">
      <c r="A649" s="27"/>
      <c r="B649" s="27"/>
      <c r="C649" s="27"/>
    </row>
    <row r="650" spans="1:3" ht="13.2">
      <c r="A650" s="27"/>
      <c r="B650" s="27"/>
      <c r="C650" s="27"/>
    </row>
    <row r="651" spans="1:3" ht="13.2">
      <c r="A651" s="27"/>
      <c r="B651" s="27"/>
      <c r="C651" s="27"/>
    </row>
    <row r="652" spans="1:3" ht="13.2">
      <c r="A652" s="27"/>
      <c r="B652" s="27"/>
      <c r="C652" s="27"/>
    </row>
    <row r="653" spans="1:3" ht="13.2">
      <c r="A653" s="27"/>
      <c r="B653" s="27"/>
      <c r="C653" s="27"/>
    </row>
    <row r="654" spans="1:3" ht="13.2">
      <c r="A654" s="27"/>
      <c r="B654" s="27"/>
      <c r="C654" s="27"/>
    </row>
    <row r="655" spans="1:3" ht="13.2">
      <c r="A655" s="27"/>
      <c r="B655" s="27"/>
      <c r="C655" s="27"/>
    </row>
    <row r="656" spans="1:3" ht="13.2">
      <c r="A656" s="27"/>
      <c r="B656" s="27"/>
      <c r="C656" s="27"/>
    </row>
    <row r="657" spans="1:3" ht="13.2">
      <c r="A657" s="27"/>
      <c r="B657" s="27"/>
      <c r="C657" s="27"/>
    </row>
    <row r="658" spans="1:3" ht="13.2">
      <c r="A658" s="27"/>
      <c r="B658" s="27"/>
      <c r="C658" s="27"/>
    </row>
    <row r="659" spans="1:3" ht="13.2">
      <c r="A659" s="27"/>
      <c r="B659" s="27"/>
      <c r="C659" s="27"/>
    </row>
    <row r="660" spans="1:3" ht="13.2">
      <c r="A660" s="27"/>
      <c r="B660" s="27"/>
      <c r="C660" s="27"/>
    </row>
    <row r="661" spans="1:3" ht="13.2">
      <c r="A661" s="27"/>
      <c r="B661" s="27"/>
      <c r="C661" s="27"/>
    </row>
    <row r="662" spans="1:3" ht="13.2">
      <c r="A662" s="27"/>
      <c r="B662" s="27"/>
      <c r="C662" s="27"/>
    </row>
    <row r="663" spans="1:3" ht="13.2">
      <c r="A663" s="27"/>
      <c r="B663" s="27"/>
      <c r="C663" s="27"/>
    </row>
    <row r="664" spans="1:3" ht="13.2">
      <c r="A664" s="27"/>
      <c r="B664" s="27"/>
      <c r="C664" s="27"/>
    </row>
    <row r="665" spans="1:3" ht="13.2">
      <c r="A665" s="27"/>
      <c r="B665" s="27"/>
      <c r="C665" s="27"/>
    </row>
    <row r="666" spans="1:3" ht="13.2">
      <c r="A666" s="27"/>
      <c r="B666" s="27"/>
      <c r="C666" s="27"/>
    </row>
    <row r="667" spans="1:3" ht="13.2">
      <c r="A667" s="27"/>
      <c r="B667" s="27"/>
      <c r="C667" s="27"/>
    </row>
    <row r="668" spans="1:3" ht="13.2">
      <c r="A668" s="27"/>
      <c r="B668" s="27"/>
      <c r="C668" s="27"/>
    </row>
    <row r="669" spans="1:3" ht="13.2">
      <c r="A669" s="27"/>
      <c r="B669" s="27"/>
      <c r="C669" s="27"/>
    </row>
    <row r="670" spans="1:3" ht="13.2">
      <c r="A670" s="27"/>
      <c r="B670" s="27"/>
      <c r="C670" s="27"/>
    </row>
    <row r="671" spans="1:3" ht="13.2">
      <c r="A671" s="27"/>
      <c r="B671" s="27"/>
      <c r="C671" s="27"/>
    </row>
    <row r="672" spans="1:3" ht="13.2">
      <c r="A672" s="27"/>
      <c r="B672" s="27"/>
      <c r="C672" s="27"/>
    </row>
    <row r="673" spans="1:3" ht="13.2">
      <c r="A673" s="27"/>
      <c r="B673" s="27"/>
      <c r="C673" s="27"/>
    </row>
    <row r="674" spans="1:3" ht="13.2">
      <c r="A674" s="27"/>
      <c r="B674" s="27"/>
      <c r="C674" s="27"/>
    </row>
    <row r="675" spans="1:3" ht="13.2">
      <c r="A675" s="27"/>
      <c r="B675" s="27"/>
      <c r="C675" s="27"/>
    </row>
    <row r="676" spans="1:3" ht="13.2">
      <c r="A676" s="27"/>
      <c r="B676" s="27"/>
      <c r="C676" s="27"/>
    </row>
    <row r="677" spans="1:3" ht="13.2">
      <c r="A677" s="27"/>
      <c r="B677" s="27"/>
      <c r="C677" s="27"/>
    </row>
    <row r="678" spans="1:3" ht="13.2">
      <c r="A678" s="27"/>
      <c r="B678" s="27"/>
      <c r="C678" s="27"/>
    </row>
    <row r="679" spans="1:3" ht="13.2">
      <c r="A679" s="27"/>
      <c r="B679" s="27"/>
      <c r="C679" s="27"/>
    </row>
    <row r="680" spans="1:3" ht="13.2">
      <c r="A680" s="27"/>
      <c r="B680" s="27"/>
      <c r="C680" s="27"/>
    </row>
    <row r="681" spans="1:3" ht="13.2">
      <c r="A681" s="27"/>
      <c r="B681" s="27"/>
      <c r="C681" s="27"/>
    </row>
    <row r="682" spans="1:3" ht="13.2">
      <c r="A682" s="27"/>
      <c r="B682" s="27"/>
      <c r="C682" s="27"/>
    </row>
    <row r="683" spans="1:3" ht="13.2">
      <c r="A683" s="27"/>
      <c r="B683" s="27"/>
      <c r="C683" s="27"/>
    </row>
    <row r="684" spans="1:3" ht="13.2">
      <c r="A684" s="27"/>
      <c r="B684" s="27"/>
      <c r="C684" s="27"/>
    </row>
    <row r="685" spans="1:3" ht="13.2">
      <c r="A685" s="27"/>
      <c r="B685" s="27"/>
      <c r="C685" s="27"/>
    </row>
    <row r="686" spans="1:3" ht="13.2">
      <c r="A686" s="27"/>
      <c r="B686" s="27"/>
      <c r="C686" s="27"/>
    </row>
    <row r="687" spans="1:3" ht="13.2">
      <c r="A687" s="27"/>
      <c r="B687" s="27"/>
      <c r="C687" s="27"/>
    </row>
    <row r="688" spans="1:3" ht="13.2">
      <c r="A688" s="27"/>
      <c r="B688" s="27"/>
      <c r="C688" s="27"/>
    </row>
    <row r="689" spans="1:3" ht="13.2">
      <c r="A689" s="27"/>
      <c r="B689" s="27"/>
      <c r="C689" s="27"/>
    </row>
    <row r="690" spans="1:3" ht="13.2">
      <c r="A690" s="27"/>
      <c r="B690" s="27"/>
      <c r="C690" s="27"/>
    </row>
    <row r="691" spans="1:3" ht="13.2">
      <c r="A691" s="27"/>
      <c r="B691" s="27"/>
      <c r="C691" s="27"/>
    </row>
    <row r="692" spans="1:3" ht="13.2">
      <c r="A692" s="27"/>
      <c r="B692" s="27"/>
      <c r="C692" s="27"/>
    </row>
    <row r="693" spans="1:3" ht="13.2">
      <c r="A693" s="27"/>
      <c r="B693" s="27"/>
      <c r="C693" s="27"/>
    </row>
    <row r="694" spans="1:3" ht="13.2">
      <c r="A694" s="27"/>
      <c r="B694" s="27"/>
      <c r="C694" s="27"/>
    </row>
    <row r="695" spans="1:3" ht="13.2">
      <c r="A695" s="27"/>
      <c r="B695" s="27"/>
      <c r="C695" s="27"/>
    </row>
    <row r="696" spans="1:3" ht="13.2">
      <c r="A696" s="27"/>
      <c r="B696" s="27"/>
      <c r="C696" s="27"/>
    </row>
    <row r="697" spans="1:3" ht="13.2">
      <c r="A697" s="27"/>
      <c r="B697" s="27"/>
      <c r="C697" s="27"/>
    </row>
    <row r="698" spans="1:3" ht="13.2">
      <c r="A698" s="27"/>
      <c r="B698" s="27"/>
      <c r="C698" s="27"/>
    </row>
    <row r="699" spans="1:3" ht="13.2">
      <c r="A699" s="27"/>
      <c r="B699" s="27"/>
      <c r="C699" s="27"/>
    </row>
    <row r="700" spans="1:3" ht="13.2">
      <c r="A700" s="27"/>
      <c r="B700" s="27"/>
      <c r="C700" s="27"/>
    </row>
    <row r="701" spans="1:3" ht="13.2">
      <c r="A701" s="27"/>
      <c r="B701" s="27"/>
      <c r="C701" s="27"/>
    </row>
    <row r="702" spans="1:3" ht="13.2">
      <c r="A702" s="27"/>
      <c r="B702" s="27"/>
      <c r="C702" s="27"/>
    </row>
    <row r="703" spans="1:3" ht="13.2">
      <c r="A703" s="27"/>
      <c r="B703" s="27"/>
      <c r="C703" s="27"/>
    </row>
    <row r="704" spans="1:3" ht="13.2">
      <c r="A704" s="27"/>
      <c r="B704" s="27"/>
      <c r="C704" s="27"/>
    </row>
    <row r="705" spans="1:3" ht="13.2">
      <c r="A705" s="27"/>
      <c r="B705" s="27"/>
      <c r="C705" s="27"/>
    </row>
    <row r="706" spans="1:3" ht="13.2">
      <c r="A706" s="27"/>
      <c r="B706" s="27"/>
      <c r="C706" s="27"/>
    </row>
    <row r="707" spans="1:3" ht="13.2">
      <c r="A707" s="27"/>
      <c r="B707" s="27"/>
      <c r="C707" s="27"/>
    </row>
    <row r="708" spans="1:3" ht="13.2">
      <c r="A708" s="27"/>
      <c r="B708" s="27"/>
      <c r="C708" s="27"/>
    </row>
    <row r="709" spans="1:3" ht="13.2">
      <c r="A709" s="27"/>
      <c r="B709" s="27"/>
      <c r="C709" s="27"/>
    </row>
    <row r="710" spans="1:3" ht="13.2">
      <c r="A710" s="27"/>
      <c r="B710" s="27"/>
      <c r="C710" s="27"/>
    </row>
    <row r="711" spans="1:3" ht="13.2">
      <c r="A711" s="27"/>
      <c r="B711" s="27"/>
      <c r="C711" s="27"/>
    </row>
    <row r="712" spans="1:3" ht="13.2">
      <c r="A712" s="27"/>
      <c r="B712" s="27"/>
      <c r="C712" s="27"/>
    </row>
    <row r="713" spans="1:3" ht="13.2">
      <c r="A713" s="27"/>
      <c r="B713" s="27"/>
      <c r="C713" s="27"/>
    </row>
    <row r="714" spans="1:3" ht="13.2">
      <c r="A714" s="27"/>
      <c r="B714" s="27"/>
      <c r="C714" s="27"/>
    </row>
    <row r="715" spans="1:3" ht="13.2">
      <c r="A715" s="27"/>
      <c r="B715" s="27"/>
      <c r="C715" s="27"/>
    </row>
    <row r="716" spans="1:3" ht="13.2">
      <c r="A716" s="27"/>
      <c r="B716" s="27"/>
      <c r="C716" s="27"/>
    </row>
    <row r="717" spans="1:3" ht="13.2">
      <c r="A717" s="27"/>
      <c r="B717" s="27"/>
      <c r="C717" s="27"/>
    </row>
    <row r="718" spans="1:3" ht="13.2">
      <c r="A718" s="27"/>
      <c r="B718" s="27"/>
      <c r="C718" s="27"/>
    </row>
    <row r="719" spans="1:3" ht="13.2">
      <c r="A719" s="27"/>
      <c r="B719" s="27"/>
      <c r="C719" s="27"/>
    </row>
    <row r="720" spans="1:3" ht="13.2">
      <c r="A720" s="27"/>
      <c r="B720" s="27"/>
      <c r="C720" s="27"/>
    </row>
    <row r="721" spans="1:3" ht="13.2">
      <c r="A721" s="27"/>
      <c r="B721" s="27"/>
      <c r="C721" s="27"/>
    </row>
    <row r="722" spans="1:3" ht="13.2">
      <c r="A722" s="27"/>
      <c r="B722" s="27"/>
      <c r="C722" s="27"/>
    </row>
    <row r="723" spans="1:3" ht="13.2">
      <c r="A723" s="27"/>
      <c r="B723" s="27"/>
      <c r="C723" s="27"/>
    </row>
    <row r="724" spans="1:3" ht="13.2">
      <c r="A724" s="27"/>
      <c r="B724" s="27"/>
      <c r="C724" s="27"/>
    </row>
    <row r="725" spans="1:3" ht="13.2">
      <c r="A725" s="27"/>
      <c r="B725" s="27"/>
      <c r="C725" s="27"/>
    </row>
    <row r="726" spans="1:3" ht="13.2">
      <c r="A726" s="27"/>
      <c r="B726" s="27"/>
      <c r="C726" s="27"/>
    </row>
    <row r="727" spans="1:3" ht="13.2">
      <c r="A727" s="27"/>
      <c r="B727" s="27"/>
      <c r="C727" s="27"/>
    </row>
    <row r="728" spans="1:3" ht="13.2">
      <c r="A728" s="27"/>
      <c r="B728" s="27"/>
      <c r="C728" s="27"/>
    </row>
    <row r="729" spans="1:3" ht="13.2">
      <c r="A729" s="27"/>
      <c r="B729" s="27"/>
      <c r="C729" s="27"/>
    </row>
    <row r="730" spans="1:3" ht="13.2">
      <c r="A730" s="27"/>
      <c r="B730" s="27"/>
      <c r="C730" s="27"/>
    </row>
    <row r="731" spans="1:3" ht="13.2">
      <c r="A731" s="27"/>
      <c r="B731" s="27"/>
      <c r="C731" s="27"/>
    </row>
    <row r="732" spans="1:3" ht="13.2">
      <c r="A732" s="27"/>
      <c r="B732" s="27"/>
      <c r="C732" s="27"/>
    </row>
    <row r="733" spans="1:3" ht="13.2">
      <c r="A733" s="27"/>
      <c r="B733" s="27"/>
      <c r="C733" s="27"/>
    </row>
    <row r="734" spans="1:3" ht="13.2">
      <c r="A734" s="27"/>
      <c r="B734" s="27"/>
      <c r="C734" s="27"/>
    </row>
    <row r="735" spans="1:3" ht="13.2">
      <c r="A735" s="27"/>
      <c r="B735" s="27"/>
      <c r="C735" s="27"/>
    </row>
    <row r="736" spans="1:3" ht="13.2">
      <c r="A736" s="27"/>
      <c r="B736" s="27"/>
      <c r="C736" s="27"/>
    </row>
    <row r="737" spans="1:3" ht="13.2">
      <c r="A737" s="27"/>
      <c r="B737" s="27"/>
      <c r="C737" s="27"/>
    </row>
    <row r="738" spans="1:3" ht="13.2">
      <c r="A738" s="27"/>
      <c r="B738" s="27"/>
      <c r="C738" s="27"/>
    </row>
    <row r="739" spans="1:3" ht="13.2">
      <c r="A739" s="27"/>
      <c r="B739" s="27"/>
      <c r="C739" s="27"/>
    </row>
    <row r="740" spans="1:3" ht="13.2">
      <c r="A740" s="27"/>
      <c r="B740" s="27"/>
      <c r="C740" s="27"/>
    </row>
    <row r="741" spans="1:3" ht="13.2">
      <c r="A741" s="27"/>
      <c r="B741" s="27"/>
      <c r="C741" s="27"/>
    </row>
    <row r="742" spans="1:3" ht="13.2">
      <c r="A742" s="27"/>
      <c r="B742" s="27"/>
      <c r="C742" s="27"/>
    </row>
    <row r="743" spans="1:3" ht="13.2">
      <c r="A743" s="27"/>
      <c r="B743" s="27"/>
      <c r="C743" s="27"/>
    </row>
    <row r="744" spans="1:3" ht="13.2">
      <c r="A744" s="27"/>
      <c r="B744" s="27"/>
      <c r="C744" s="27"/>
    </row>
    <row r="745" spans="1:3" ht="13.2">
      <c r="A745" s="27"/>
      <c r="B745" s="27"/>
      <c r="C745" s="27"/>
    </row>
    <row r="746" spans="1:3" ht="13.2">
      <c r="A746" s="27"/>
      <c r="B746" s="27"/>
      <c r="C746" s="27"/>
    </row>
    <row r="747" spans="1:3" ht="13.2">
      <c r="A747" s="27"/>
      <c r="B747" s="27"/>
      <c r="C747" s="27"/>
    </row>
    <row r="748" spans="1:3" ht="13.2">
      <c r="A748" s="27"/>
      <c r="B748" s="27"/>
      <c r="C748" s="27"/>
    </row>
    <row r="749" spans="1:3" ht="13.2">
      <c r="A749" s="27"/>
      <c r="B749" s="27"/>
      <c r="C749" s="27"/>
    </row>
    <row r="750" spans="1:3" ht="13.2">
      <c r="A750" s="27"/>
      <c r="B750" s="27"/>
      <c r="C750" s="27"/>
    </row>
    <row r="751" spans="1:3" ht="13.2">
      <c r="A751" s="27"/>
      <c r="B751" s="27"/>
      <c r="C751" s="27"/>
    </row>
    <row r="752" spans="1:3" ht="13.2">
      <c r="A752" s="27"/>
      <c r="B752" s="27"/>
      <c r="C752" s="27"/>
    </row>
    <row r="753" spans="1:3" ht="13.2">
      <c r="A753" s="27"/>
      <c r="B753" s="27"/>
      <c r="C753" s="27"/>
    </row>
    <row r="754" spans="1:3" ht="13.2">
      <c r="A754" s="27"/>
      <c r="B754" s="27"/>
      <c r="C754" s="27"/>
    </row>
    <row r="755" spans="1:3" ht="13.2">
      <c r="A755" s="27"/>
      <c r="B755" s="27"/>
      <c r="C755" s="27"/>
    </row>
    <row r="756" spans="1:3" ht="13.2">
      <c r="A756" s="27"/>
      <c r="B756" s="27"/>
      <c r="C756" s="27"/>
    </row>
    <row r="757" spans="1:3" ht="13.2">
      <c r="A757" s="27"/>
      <c r="B757" s="27"/>
      <c r="C757" s="27"/>
    </row>
    <row r="758" spans="1:3" ht="13.2">
      <c r="A758" s="27"/>
      <c r="B758" s="27"/>
      <c r="C758" s="27"/>
    </row>
    <row r="759" spans="1:3" ht="13.2">
      <c r="A759" s="27"/>
      <c r="B759" s="27"/>
      <c r="C759" s="27"/>
    </row>
    <row r="760" spans="1:3" ht="13.2">
      <c r="A760" s="27"/>
      <c r="B760" s="27"/>
      <c r="C760" s="27"/>
    </row>
    <row r="761" spans="1:3" ht="13.2">
      <c r="A761" s="27"/>
      <c r="B761" s="27"/>
      <c r="C761" s="27"/>
    </row>
    <row r="762" spans="1:3" ht="13.2">
      <c r="A762" s="27"/>
      <c r="B762" s="27"/>
      <c r="C762" s="27"/>
    </row>
    <row r="763" spans="1:3" ht="13.2">
      <c r="A763" s="27"/>
      <c r="B763" s="27"/>
      <c r="C763" s="27"/>
    </row>
    <row r="764" spans="1:3" ht="13.2">
      <c r="A764" s="27"/>
      <c r="B764" s="27"/>
      <c r="C764" s="27"/>
    </row>
    <row r="765" spans="1:3" ht="13.2">
      <c r="A765" s="27"/>
      <c r="B765" s="27"/>
      <c r="C765" s="27"/>
    </row>
    <row r="766" spans="1:3" ht="13.2">
      <c r="A766" s="27"/>
      <c r="B766" s="27"/>
      <c r="C766" s="27"/>
    </row>
    <row r="767" spans="1:3" ht="13.2">
      <c r="A767" s="27"/>
      <c r="B767" s="27"/>
      <c r="C767" s="27"/>
    </row>
    <row r="768" spans="1:3" ht="13.2">
      <c r="A768" s="27"/>
      <c r="B768" s="27"/>
      <c r="C768" s="27"/>
    </row>
    <row r="769" spans="1:3" ht="13.2">
      <c r="A769" s="27"/>
      <c r="B769" s="27"/>
      <c r="C769" s="27"/>
    </row>
    <row r="770" spans="1:3" ht="13.2">
      <c r="A770" s="27"/>
      <c r="B770" s="27"/>
      <c r="C770" s="27"/>
    </row>
    <row r="771" spans="1:3" ht="13.2">
      <c r="A771" s="27"/>
      <c r="B771" s="27"/>
      <c r="C771" s="27"/>
    </row>
    <row r="772" spans="1:3" ht="13.2">
      <c r="A772" s="27"/>
      <c r="B772" s="27"/>
      <c r="C772" s="27"/>
    </row>
    <row r="773" spans="1:3" ht="13.2">
      <c r="A773" s="27"/>
      <c r="B773" s="27"/>
      <c r="C773" s="27"/>
    </row>
    <row r="774" spans="1:3" ht="13.2">
      <c r="A774" s="27"/>
      <c r="B774" s="27"/>
      <c r="C774" s="27"/>
    </row>
    <row r="775" spans="1:3" ht="13.2">
      <c r="A775" s="27"/>
      <c r="B775" s="27"/>
      <c r="C775" s="27"/>
    </row>
    <row r="776" spans="1:3" ht="13.2">
      <c r="A776" s="27"/>
      <c r="B776" s="27"/>
      <c r="C776" s="27"/>
    </row>
    <row r="777" spans="1:3" ht="13.2">
      <c r="A777" s="27"/>
      <c r="B777" s="27"/>
      <c r="C777" s="27"/>
    </row>
    <row r="778" spans="1:3" ht="13.2">
      <c r="A778" s="27"/>
      <c r="B778" s="27"/>
      <c r="C778" s="27"/>
    </row>
    <row r="779" spans="1:3" ht="13.2">
      <c r="A779" s="27"/>
      <c r="B779" s="27"/>
      <c r="C779" s="27"/>
    </row>
    <row r="780" spans="1:3" ht="13.2">
      <c r="A780" s="27"/>
      <c r="B780" s="27"/>
      <c r="C780" s="27"/>
    </row>
    <row r="781" spans="1:3" ht="13.2">
      <c r="A781" s="27"/>
      <c r="B781" s="27"/>
      <c r="C781" s="27"/>
    </row>
    <row r="782" spans="1:3" ht="13.2">
      <c r="A782" s="27"/>
      <c r="B782" s="27"/>
      <c r="C782" s="27"/>
    </row>
    <row r="783" spans="1:3" ht="13.2">
      <c r="A783" s="27"/>
      <c r="B783" s="27"/>
      <c r="C783" s="27"/>
    </row>
    <row r="784" spans="1:3" ht="13.2">
      <c r="A784" s="27"/>
      <c r="B784" s="27"/>
      <c r="C784" s="27"/>
    </row>
    <row r="785" spans="1:3" ht="13.2">
      <c r="A785" s="27"/>
      <c r="B785" s="27"/>
      <c r="C785" s="27"/>
    </row>
    <row r="786" spans="1:3" ht="13.2">
      <c r="A786" s="27"/>
      <c r="B786" s="27"/>
      <c r="C786" s="27"/>
    </row>
    <row r="787" spans="1:3" ht="13.2">
      <c r="A787" s="27"/>
      <c r="B787" s="27"/>
      <c r="C787" s="27"/>
    </row>
    <row r="788" spans="1:3" ht="13.2">
      <c r="A788" s="27"/>
      <c r="B788" s="27"/>
      <c r="C788" s="27"/>
    </row>
    <row r="789" spans="1:3" ht="13.2">
      <c r="A789" s="27"/>
      <c r="B789" s="27"/>
      <c r="C789" s="27"/>
    </row>
    <row r="790" spans="1:3" ht="13.2">
      <c r="A790" s="27"/>
      <c r="B790" s="27"/>
      <c r="C790" s="27"/>
    </row>
    <row r="791" spans="1:3" ht="13.2">
      <c r="A791" s="27"/>
      <c r="B791" s="27"/>
      <c r="C791" s="27"/>
    </row>
    <row r="792" spans="1:3" ht="13.2">
      <c r="A792" s="27"/>
      <c r="B792" s="27"/>
      <c r="C792" s="27"/>
    </row>
    <row r="793" spans="1:3" ht="13.2">
      <c r="A793" s="27"/>
      <c r="B793" s="27"/>
      <c r="C793" s="27"/>
    </row>
    <row r="794" spans="1:3" ht="13.2">
      <c r="A794" s="27"/>
      <c r="B794" s="27"/>
      <c r="C794" s="27"/>
    </row>
    <row r="795" spans="1:3" ht="13.2">
      <c r="A795" s="27"/>
      <c r="B795" s="27"/>
      <c r="C795" s="27"/>
    </row>
    <row r="796" spans="1:3" ht="13.2">
      <c r="A796" s="27"/>
      <c r="B796" s="27"/>
      <c r="C796" s="27"/>
    </row>
    <row r="797" spans="1:3" ht="13.2">
      <c r="A797" s="27"/>
      <c r="B797" s="27"/>
      <c r="C797" s="27"/>
    </row>
    <row r="798" spans="1:3" ht="13.2">
      <c r="A798" s="27"/>
      <c r="B798" s="27"/>
      <c r="C798" s="27"/>
    </row>
    <row r="799" spans="1:3" ht="13.2">
      <c r="A799" s="27"/>
      <c r="B799" s="27"/>
      <c r="C799" s="27"/>
    </row>
    <row r="800" spans="1:3" ht="13.2">
      <c r="A800" s="27"/>
      <c r="B800" s="27"/>
      <c r="C800" s="27"/>
    </row>
    <row r="801" spans="1:3" ht="13.2">
      <c r="A801" s="27"/>
      <c r="B801" s="27"/>
      <c r="C801" s="27"/>
    </row>
    <row r="802" spans="1:3" ht="13.2">
      <c r="A802" s="27"/>
      <c r="B802" s="27"/>
      <c r="C802" s="27"/>
    </row>
    <row r="803" spans="1:3" ht="13.2">
      <c r="A803" s="27"/>
      <c r="B803" s="27"/>
      <c r="C803" s="27"/>
    </row>
    <row r="804" spans="1:3" ht="13.2">
      <c r="A804" s="27"/>
      <c r="B804" s="27"/>
      <c r="C804" s="27"/>
    </row>
    <row r="805" spans="1:3" ht="13.2">
      <c r="A805" s="27"/>
      <c r="B805" s="27"/>
      <c r="C805" s="27"/>
    </row>
    <row r="806" spans="1:3" ht="13.2">
      <c r="A806" s="27"/>
      <c r="B806" s="27"/>
      <c r="C806" s="27"/>
    </row>
    <row r="807" spans="1:3" ht="13.2">
      <c r="A807" s="27"/>
      <c r="B807" s="27"/>
      <c r="C807" s="27"/>
    </row>
    <row r="808" spans="1:3" ht="13.2">
      <c r="A808" s="27"/>
      <c r="B808" s="27"/>
      <c r="C808" s="27"/>
    </row>
    <row r="809" spans="1:3" ht="13.2">
      <c r="A809" s="27"/>
      <c r="B809" s="27"/>
      <c r="C809" s="27"/>
    </row>
    <row r="810" spans="1:3" ht="13.2">
      <c r="A810" s="27"/>
      <c r="B810" s="27"/>
      <c r="C810" s="27"/>
    </row>
    <row r="811" spans="1:3" ht="13.2">
      <c r="A811" s="27"/>
      <c r="B811" s="27"/>
      <c r="C811" s="27"/>
    </row>
    <row r="812" spans="1:3" ht="13.2">
      <c r="A812" s="27"/>
      <c r="B812" s="27"/>
      <c r="C812" s="27"/>
    </row>
    <row r="813" spans="1:3" ht="13.2">
      <c r="A813" s="27"/>
      <c r="B813" s="27"/>
      <c r="C813" s="27"/>
    </row>
    <row r="814" spans="1:3" ht="13.2">
      <c r="A814" s="27"/>
      <c r="B814" s="27"/>
      <c r="C814" s="27"/>
    </row>
    <row r="815" spans="1:3" ht="13.2">
      <c r="A815" s="27"/>
      <c r="B815" s="27"/>
      <c r="C815" s="27"/>
    </row>
    <row r="816" spans="1:3" ht="13.2">
      <c r="A816" s="27"/>
      <c r="B816" s="27"/>
      <c r="C816" s="27"/>
    </row>
    <row r="817" spans="1:3" ht="13.2">
      <c r="A817" s="27"/>
      <c r="B817" s="27"/>
      <c r="C817" s="27"/>
    </row>
    <row r="818" spans="1:3" ht="13.2">
      <c r="A818" s="27"/>
      <c r="B818" s="27"/>
      <c r="C818" s="27"/>
    </row>
    <row r="819" spans="1:3" ht="13.2">
      <c r="A819" s="27"/>
      <c r="B819" s="27"/>
      <c r="C819" s="27"/>
    </row>
    <row r="820" spans="1:3" ht="13.2">
      <c r="A820" s="27"/>
      <c r="B820" s="27"/>
      <c r="C820" s="27"/>
    </row>
    <row r="821" spans="1:3" ht="13.2">
      <c r="A821" s="27"/>
      <c r="B821" s="27"/>
      <c r="C821" s="27"/>
    </row>
    <row r="822" spans="1:3" ht="13.2">
      <c r="A822" s="27"/>
      <c r="B822" s="27"/>
      <c r="C822" s="27"/>
    </row>
    <row r="823" spans="1:3" ht="13.2">
      <c r="A823" s="27"/>
      <c r="B823" s="27"/>
      <c r="C823" s="27"/>
    </row>
    <row r="824" spans="1:3" ht="13.2">
      <c r="A824" s="27"/>
      <c r="B824" s="27"/>
      <c r="C824" s="27"/>
    </row>
    <row r="825" spans="1:3" ht="13.2">
      <c r="A825" s="27"/>
      <c r="B825" s="27"/>
      <c r="C825" s="27"/>
    </row>
    <row r="826" spans="1:3" ht="13.2">
      <c r="A826" s="27"/>
      <c r="B826" s="27"/>
      <c r="C826" s="27"/>
    </row>
    <row r="827" spans="1:3" ht="13.2">
      <c r="A827" s="27"/>
      <c r="B827" s="27"/>
      <c r="C827" s="27"/>
    </row>
    <row r="828" spans="1:3" ht="13.2">
      <c r="A828" s="27"/>
      <c r="B828" s="27"/>
      <c r="C828" s="27"/>
    </row>
    <row r="829" spans="1:3" ht="13.2">
      <c r="A829" s="27"/>
      <c r="B829" s="27"/>
      <c r="C829" s="27"/>
    </row>
    <row r="830" spans="1:3" ht="13.2">
      <c r="A830" s="27"/>
      <c r="B830" s="27"/>
      <c r="C830" s="27"/>
    </row>
    <row r="831" spans="1:3" ht="13.2">
      <c r="A831" s="27"/>
      <c r="B831" s="27"/>
      <c r="C831" s="27"/>
    </row>
    <row r="832" spans="1:3" ht="13.2">
      <c r="A832" s="27"/>
      <c r="B832" s="27"/>
      <c r="C832" s="27"/>
    </row>
    <row r="833" spans="1:3" ht="13.2">
      <c r="A833" s="27"/>
      <c r="B833" s="27"/>
      <c r="C833" s="27"/>
    </row>
    <row r="834" spans="1:3" ht="13.2">
      <c r="A834" s="27"/>
      <c r="B834" s="27"/>
      <c r="C834" s="27"/>
    </row>
    <row r="835" spans="1:3" ht="13.2">
      <c r="A835" s="27"/>
      <c r="B835" s="27"/>
      <c r="C835" s="27"/>
    </row>
    <row r="836" spans="1:3" ht="13.2">
      <c r="A836" s="27"/>
      <c r="B836" s="27"/>
      <c r="C836" s="27"/>
    </row>
    <row r="837" spans="1:3" ht="13.2">
      <c r="A837" s="27"/>
      <c r="B837" s="27"/>
      <c r="C837" s="27"/>
    </row>
    <row r="838" spans="1:3" ht="13.2">
      <c r="A838" s="27"/>
      <c r="B838" s="27"/>
      <c r="C838" s="27"/>
    </row>
    <row r="839" spans="1:3" ht="13.2">
      <c r="A839" s="27"/>
      <c r="B839" s="27"/>
      <c r="C839" s="27"/>
    </row>
    <row r="840" spans="1:3" ht="13.2">
      <c r="A840" s="27"/>
      <c r="B840" s="27"/>
      <c r="C840" s="27"/>
    </row>
    <row r="841" spans="1:3" ht="13.2">
      <c r="A841" s="27"/>
      <c r="B841" s="27"/>
      <c r="C841" s="27"/>
    </row>
    <row r="842" spans="1:3" ht="13.2">
      <c r="A842" s="27"/>
      <c r="B842" s="27"/>
      <c r="C842" s="27"/>
    </row>
    <row r="843" spans="1:3" ht="13.2">
      <c r="A843" s="27"/>
      <c r="B843" s="27"/>
      <c r="C843" s="27"/>
    </row>
    <row r="844" spans="1:3" ht="13.2">
      <c r="A844" s="27"/>
      <c r="B844" s="27"/>
      <c r="C844" s="27"/>
    </row>
    <row r="845" spans="1:3" ht="13.2">
      <c r="A845" s="27"/>
      <c r="B845" s="27"/>
      <c r="C845" s="27"/>
    </row>
    <row r="846" spans="1:3" ht="13.2">
      <c r="A846" s="27"/>
      <c r="B846" s="27"/>
      <c r="C846" s="27"/>
    </row>
    <row r="847" spans="1:3" ht="13.2">
      <c r="A847" s="27"/>
      <c r="B847" s="27"/>
      <c r="C847" s="27"/>
    </row>
    <row r="848" spans="1:3" ht="13.2">
      <c r="A848" s="27"/>
      <c r="B848" s="27"/>
      <c r="C848" s="27"/>
    </row>
    <row r="849" spans="1:3" ht="13.2">
      <c r="A849" s="27"/>
      <c r="B849" s="27"/>
      <c r="C849" s="27"/>
    </row>
    <row r="850" spans="1:3" ht="13.2">
      <c r="A850" s="27"/>
      <c r="B850" s="27"/>
      <c r="C850" s="27"/>
    </row>
    <row r="851" spans="1:3" ht="13.2">
      <c r="A851" s="27"/>
      <c r="B851" s="27"/>
      <c r="C851" s="27"/>
    </row>
    <row r="852" spans="1:3" ht="13.2">
      <c r="A852" s="27"/>
      <c r="B852" s="27"/>
      <c r="C852" s="27"/>
    </row>
    <row r="853" spans="1:3" ht="13.2">
      <c r="A853" s="27"/>
      <c r="B853" s="27"/>
      <c r="C853" s="27"/>
    </row>
    <row r="854" spans="1:3" ht="13.2">
      <c r="A854" s="27"/>
      <c r="B854" s="27"/>
      <c r="C854" s="27"/>
    </row>
    <row r="855" spans="1:3" ht="13.2">
      <c r="A855" s="27"/>
      <c r="B855" s="27"/>
      <c r="C855" s="27"/>
    </row>
    <row r="856" spans="1:3" ht="13.2">
      <c r="A856" s="27"/>
      <c r="B856" s="27"/>
      <c r="C856" s="27"/>
    </row>
    <row r="857" spans="1:3" ht="13.2">
      <c r="A857" s="27"/>
      <c r="B857" s="27"/>
      <c r="C857" s="27"/>
    </row>
    <row r="858" spans="1:3" ht="13.2">
      <c r="A858" s="27"/>
      <c r="B858" s="27"/>
      <c r="C858" s="27"/>
    </row>
    <row r="859" spans="1:3" ht="13.2">
      <c r="A859" s="27"/>
      <c r="B859" s="27"/>
      <c r="C859" s="27"/>
    </row>
    <row r="860" spans="1:3" ht="13.2">
      <c r="A860" s="27"/>
      <c r="B860" s="27"/>
      <c r="C860" s="27"/>
    </row>
    <row r="861" spans="1:3" ht="13.2">
      <c r="A861" s="27"/>
      <c r="B861" s="27"/>
      <c r="C861" s="27"/>
    </row>
    <row r="862" spans="1:3" ht="13.2">
      <c r="A862" s="27"/>
      <c r="B862" s="27"/>
      <c r="C862" s="27"/>
    </row>
    <row r="863" spans="1:3" ht="13.2">
      <c r="A863" s="27"/>
      <c r="B863" s="27"/>
      <c r="C863" s="27"/>
    </row>
    <row r="864" spans="1:3" ht="13.2">
      <c r="A864" s="27"/>
      <c r="B864" s="27"/>
      <c r="C864" s="27"/>
    </row>
    <row r="865" spans="1:3" ht="13.2">
      <c r="A865" s="27"/>
      <c r="B865" s="27"/>
      <c r="C865" s="27"/>
    </row>
    <row r="866" spans="1:3" ht="13.2">
      <c r="A866" s="27"/>
      <c r="B866" s="27"/>
      <c r="C866" s="27"/>
    </row>
    <row r="867" spans="1:3" ht="13.2">
      <c r="A867" s="27"/>
      <c r="B867" s="27"/>
      <c r="C867" s="27"/>
    </row>
    <row r="868" spans="1:3" ht="13.2">
      <c r="A868" s="27"/>
      <c r="B868" s="27"/>
      <c r="C868" s="27"/>
    </row>
    <row r="869" spans="1:3" ht="13.2">
      <c r="A869" s="27"/>
      <c r="B869" s="27"/>
      <c r="C869" s="27"/>
    </row>
    <row r="870" spans="1:3" ht="13.2">
      <c r="A870" s="27"/>
      <c r="B870" s="27"/>
      <c r="C870" s="27"/>
    </row>
    <row r="871" spans="1:3" ht="13.2">
      <c r="A871" s="27"/>
      <c r="B871" s="27"/>
      <c r="C871" s="27"/>
    </row>
    <row r="872" spans="1:3" ht="13.2">
      <c r="A872" s="27"/>
      <c r="B872" s="27"/>
      <c r="C872" s="27"/>
    </row>
    <row r="873" spans="1:3" ht="13.2">
      <c r="A873" s="27"/>
      <c r="B873" s="27"/>
      <c r="C873" s="27"/>
    </row>
    <row r="874" spans="1:3" ht="13.2">
      <c r="A874" s="27"/>
      <c r="B874" s="27"/>
      <c r="C874" s="27"/>
    </row>
    <row r="875" spans="1:3" ht="13.2">
      <c r="A875" s="27"/>
      <c r="B875" s="27"/>
      <c r="C875" s="27"/>
    </row>
    <row r="876" spans="1:3" ht="13.2">
      <c r="A876" s="27"/>
      <c r="B876" s="27"/>
      <c r="C876" s="27"/>
    </row>
    <row r="877" spans="1:3" ht="13.2">
      <c r="A877" s="27"/>
      <c r="B877" s="27"/>
      <c r="C877" s="27"/>
    </row>
    <row r="878" spans="1:3" ht="13.2">
      <c r="A878" s="27"/>
      <c r="B878" s="27"/>
      <c r="C878" s="27"/>
    </row>
    <row r="879" spans="1:3" ht="13.2">
      <c r="A879" s="27"/>
      <c r="B879" s="27"/>
      <c r="C879" s="27"/>
    </row>
    <row r="880" spans="1:3" ht="13.2">
      <c r="A880" s="27"/>
      <c r="B880" s="27"/>
      <c r="C880" s="27"/>
    </row>
    <row r="881" spans="1:3" ht="13.2">
      <c r="A881" s="27"/>
      <c r="B881" s="27"/>
      <c r="C881" s="27"/>
    </row>
    <row r="882" spans="1:3" ht="13.2">
      <c r="A882" s="27"/>
      <c r="B882" s="27"/>
      <c r="C882" s="27"/>
    </row>
    <row r="883" spans="1:3" ht="13.2">
      <c r="A883" s="27"/>
      <c r="B883" s="27"/>
      <c r="C883" s="27"/>
    </row>
    <row r="884" spans="1:3" ht="13.2">
      <c r="A884" s="27"/>
      <c r="B884" s="27"/>
      <c r="C884" s="27"/>
    </row>
    <row r="885" spans="1:3" ht="13.2">
      <c r="A885" s="27"/>
      <c r="B885" s="27"/>
      <c r="C885" s="27"/>
    </row>
    <row r="886" spans="1:3" ht="13.2">
      <c r="A886" s="27"/>
      <c r="B886" s="27"/>
      <c r="C886" s="27"/>
    </row>
    <row r="887" spans="1:3" ht="13.2">
      <c r="A887" s="27"/>
      <c r="B887" s="27"/>
      <c r="C887" s="27"/>
    </row>
    <row r="888" spans="1:3" ht="13.2">
      <c r="A888" s="27"/>
      <c r="B888" s="27"/>
      <c r="C888" s="27"/>
    </row>
    <row r="889" spans="1:3" ht="13.2">
      <c r="A889" s="27"/>
      <c r="B889" s="27"/>
      <c r="C889" s="27"/>
    </row>
    <row r="890" spans="1:3" ht="13.2">
      <c r="A890" s="27"/>
      <c r="B890" s="27"/>
      <c r="C890" s="27"/>
    </row>
    <row r="891" spans="1:3" ht="13.2">
      <c r="A891" s="27"/>
      <c r="B891" s="27"/>
      <c r="C891" s="27"/>
    </row>
    <row r="892" spans="1:3" ht="13.2">
      <c r="A892" s="27"/>
      <c r="B892" s="27"/>
      <c r="C892" s="27"/>
    </row>
    <row r="893" spans="1:3" ht="13.2">
      <c r="A893" s="27"/>
      <c r="B893" s="27"/>
      <c r="C893" s="27"/>
    </row>
    <row r="894" spans="1:3" ht="13.2">
      <c r="A894" s="27"/>
      <c r="B894" s="27"/>
      <c r="C894" s="27"/>
    </row>
    <row r="895" spans="1:3" ht="13.2">
      <c r="A895" s="27"/>
      <c r="B895" s="27"/>
      <c r="C895" s="27"/>
    </row>
    <row r="896" spans="1:3" ht="13.2">
      <c r="A896" s="27"/>
      <c r="B896" s="27"/>
      <c r="C896" s="27"/>
    </row>
    <row r="897" spans="1:3" ht="13.2">
      <c r="A897" s="27"/>
      <c r="B897" s="27"/>
      <c r="C897" s="27"/>
    </row>
    <row r="898" spans="1:3" ht="13.2">
      <c r="A898" s="27"/>
      <c r="B898" s="27"/>
      <c r="C898" s="27"/>
    </row>
    <row r="899" spans="1:3" ht="13.2">
      <c r="A899" s="27"/>
      <c r="B899" s="27"/>
      <c r="C899" s="27"/>
    </row>
    <row r="900" spans="1:3" ht="13.2">
      <c r="A900" s="27"/>
      <c r="B900" s="27"/>
      <c r="C900" s="27"/>
    </row>
    <row r="901" spans="1:3" ht="13.2">
      <c r="A901" s="27"/>
      <c r="B901" s="27"/>
      <c r="C901" s="27"/>
    </row>
    <row r="902" spans="1:3" ht="13.2">
      <c r="A902" s="27"/>
      <c r="B902" s="27"/>
      <c r="C902" s="27"/>
    </row>
    <row r="903" spans="1:3" ht="13.2">
      <c r="A903" s="27"/>
      <c r="B903" s="27"/>
      <c r="C903" s="27"/>
    </row>
    <row r="904" spans="1:3" ht="13.2">
      <c r="A904" s="27"/>
      <c r="B904" s="27"/>
      <c r="C904" s="27"/>
    </row>
    <row r="905" spans="1:3" ht="13.2">
      <c r="A905" s="27"/>
      <c r="B905" s="27"/>
      <c r="C905" s="27"/>
    </row>
    <row r="906" spans="1:3" ht="13.2">
      <c r="A906" s="27"/>
      <c r="B906" s="27"/>
      <c r="C906" s="27"/>
    </row>
    <row r="907" spans="1:3" ht="13.2">
      <c r="A907" s="27"/>
      <c r="B907" s="27"/>
      <c r="C907" s="27"/>
    </row>
    <row r="908" spans="1:3" ht="13.2">
      <c r="A908" s="27"/>
      <c r="B908" s="27"/>
      <c r="C908" s="27"/>
    </row>
    <row r="909" spans="1:3" ht="13.2">
      <c r="A909" s="27"/>
      <c r="B909" s="27"/>
      <c r="C909" s="27"/>
    </row>
    <row r="910" spans="1:3" ht="13.2">
      <c r="A910" s="27"/>
      <c r="B910" s="27"/>
      <c r="C910" s="27"/>
    </row>
    <row r="911" spans="1:3" ht="13.2">
      <c r="A911" s="27"/>
      <c r="B911" s="27"/>
      <c r="C911" s="27"/>
    </row>
    <row r="912" spans="1:3" ht="13.2">
      <c r="A912" s="27"/>
      <c r="B912" s="27"/>
      <c r="C912" s="27"/>
    </row>
    <row r="913" spans="1:3" ht="13.2">
      <c r="A913" s="27"/>
      <c r="B913" s="27"/>
      <c r="C913" s="27"/>
    </row>
    <row r="914" spans="1:3" ht="13.2">
      <c r="A914" s="27"/>
      <c r="B914" s="27"/>
      <c r="C914" s="27"/>
    </row>
    <row r="915" spans="1:3" ht="13.2">
      <c r="A915" s="27"/>
      <c r="B915" s="27"/>
      <c r="C915" s="27"/>
    </row>
    <row r="916" spans="1:3" ht="13.2">
      <c r="A916" s="27"/>
      <c r="B916" s="27"/>
      <c r="C916" s="27"/>
    </row>
    <row r="917" spans="1:3" ht="13.2">
      <c r="A917" s="27"/>
      <c r="B917" s="27"/>
      <c r="C917" s="27"/>
    </row>
    <row r="918" spans="1:3" ht="13.2">
      <c r="A918" s="27"/>
      <c r="B918" s="27"/>
      <c r="C918" s="27"/>
    </row>
    <row r="919" spans="1:3" ht="13.2">
      <c r="A919" s="27"/>
      <c r="B919" s="27"/>
      <c r="C919" s="27"/>
    </row>
    <row r="920" spans="1:3" ht="13.2">
      <c r="A920" s="27"/>
      <c r="B920" s="27"/>
      <c r="C920" s="27"/>
    </row>
    <row r="921" spans="1:3" ht="13.2">
      <c r="A921" s="27"/>
      <c r="B921" s="27"/>
      <c r="C921" s="27"/>
    </row>
    <row r="922" spans="1:3" ht="13.2">
      <c r="A922" s="27"/>
      <c r="B922" s="27"/>
      <c r="C922" s="27"/>
    </row>
    <row r="923" spans="1:3" ht="13.2">
      <c r="A923" s="27"/>
      <c r="B923" s="27"/>
      <c r="C923" s="27"/>
    </row>
    <row r="924" spans="1:3" ht="13.2">
      <c r="A924" s="27"/>
      <c r="B924" s="27"/>
      <c r="C924" s="27"/>
    </row>
    <row r="925" spans="1:3" ht="13.2">
      <c r="A925" s="27"/>
      <c r="B925" s="27"/>
      <c r="C925" s="27"/>
    </row>
    <row r="926" spans="1:3" ht="13.2">
      <c r="A926" s="27"/>
      <c r="B926" s="27"/>
      <c r="C926" s="27"/>
    </row>
    <row r="927" spans="1:3" ht="13.2">
      <c r="A927" s="27"/>
      <c r="B927" s="27"/>
      <c r="C927" s="27"/>
    </row>
    <row r="928" spans="1:3" ht="13.2">
      <c r="A928" s="27"/>
      <c r="B928" s="27"/>
      <c r="C928" s="27"/>
    </row>
    <row r="929" spans="1:3" ht="13.2">
      <c r="A929" s="27"/>
      <c r="B929" s="27"/>
      <c r="C929" s="27"/>
    </row>
    <row r="930" spans="1:3" ht="13.2">
      <c r="A930" s="27"/>
      <c r="B930" s="27"/>
      <c r="C930" s="27"/>
    </row>
    <row r="931" spans="1:3" ht="13.2">
      <c r="A931" s="27"/>
      <c r="B931" s="27"/>
      <c r="C931" s="27"/>
    </row>
    <row r="932" spans="1:3" ht="13.2">
      <c r="A932" s="27"/>
      <c r="B932" s="27"/>
      <c r="C932" s="27"/>
    </row>
    <row r="933" spans="1:3" ht="13.2">
      <c r="A933" s="27"/>
      <c r="B933" s="27"/>
      <c r="C933" s="27"/>
    </row>
    <row r="934" spans="1:3" ht="13.2">
      <c r="A934" s="27"/>
      <c r="B934" s="27"/>
      <c r="C934" s="27"/>
    </row>
    <row r="935" spans="1:3" ht="13.2">
      <c r="A935" s="27"/>
      <c r="B935" s="27"/>
      <c r="C935" s="27"/>
    </row>
    <row r="936" spans="1:3" ht="13.2">
      <c r="A936" s="27"/>
      <c r="B936" s="27"/>
      <c r="C936" s="27"/>
    </row>
    <row r="937" spans="1:3" ht="13.2">
      <c r="A937" s="27"/>
      <c r="B937" s="27"/>
      <c r="C937" s="27"/>
    </row>
    <row r="938" spans="1:3" ht="13.2">
      <c r="A938" s="27"/>
      <c r="B938" s="27"/>
      <c r="C938" s="27"/>
    </row>
    <row r="939" spans="1:3" ht="13.2">
      <c r="A939" s="27"/>
      <c r="B939" s="27"/>
      <c r="C939" s="27"/>
    </row>
    <row r="940" spans="1:3" ht="13.2">
      <c r="A940" s="27"/>
      <c r="B940" s="27"/>
      <c r="C940" s="27"/>
    </row>
    <row r="941" spans="1:3" ht="13.2">
      <c r="A941" s="27"/>
      <c r="B941" s="27"/>
      <c r="C941" s="27"/>
    </row>
    <row r="942" spans="1:3" ht="13.2">
      <c r="A942" s="27"/>
      <c r="B942" s="27"/>
      <c r="C942" s="27"/>
    </row>
    <row r="943" spans="1:3" ht="13.2">
      <c r="A943" s="27"/>
      <c r="B943" s="27"/>
      <c r="C943" s="27"/>
    </row>
    <row r="944" spans="1:3" ht="13.2">
      <c r="A944" s="27"/>
      <c r="B944" s="27"/>
      <c r="C944" s="27"/>
    </row>
    <row r="945" spans="1:3" ht="13.2">
      <c r="A945" s="27"/>
      <c r="B945" s="27"/>
      <c r="C945" s="27"/>
    </row>
    <row r="946" spans="1:3" ht="13.2">
      <c r="A946" s="27"/>
      <c r="B946" s="27"/>
      <c r="C946" s="27"/>
    </row>
    <row r="947" spans="1:3" ht="13.2">
      <c r="A947" s="27"/>
      <c r="B947" s="27"/>
      <c r="C947" s="27"/>
    </row>
    <row r="948" spans="1:3" ht="13.2">
      <c r="A948" s="27"/>
      <c r="B948" s="27"/>
      <c r="C948" s="27"/>
    </row>
    <row r="949" spans="1:3" ht="13.2">
      <c r="A949" s="27"/>
      <c r="B949" s="27"/>
      <c r="C949" s="27"/>
    </row>
    <row r="950" spans="1:3" ht="13.2">
      <c r="A950" s="27"/>
      <c r="B950" s="27"/>
      <c r="C950" s="27"/>
    </row>
    <row r="951" spans="1:3" ht="13.2">
      <c r="A951" s="27"/>
      <c r="B951" s="27"/>
      <c r="C951" s="27"/>
    </row>
    <row r="952" spans="1:3" ht="13.2">
      <c r="A952" s="27"/>
      <c r="B952" s="27"/>
      <c r="C952" s="27"/>
    </row>
    <row r="953" spans="1:3" ht="13.2">
      <c r="A953" s="27"/>
      <c r="B953" s="27"/>
      <c r="C953" s="27"/>
    </row>
    <row r="954" spans="1:3" ht="13.2">
      <c r="A954" s="27"/>
      <c r="B954" s="27"/>
      <c r="C954" s="27"/>
    </row>
    <row r="955" spans="1:3" ht="13.2">
      <c r="A955" s="27"/>
      <c r="B955" s="27"/>
      <c r="C955" s="27"/>
    </row>
    <row r="956" spans="1:3" ht="13.2">
      <c r="A956" s="27"/>
      <c r="B956" s="27"/>
      <c r="C956" s="27"/>
    </row>
    <row r="957" spans="1:3" ht="13.2">
      <c r="A957" s="27"/>
      <c r="B957" s="27"/>
      <c r="C957" s="27"/>
    </row>
    <row r="958" spans="1:3" ht="13.2">
      <c r="A958" s="27"/>
      <c r="B958" s="27"/>
      <c r="C958" s="27"/>
    </row>
    <row r="959" spans="1:3" ht="13.2">
      <c r="A959" s="27"/>
      <c r="B959" s="27"/>
      <c r="C959" s="27"/>
    </row>
    <row r="960" spans="1:3" ht="13.2">
      <c r="A960" s="27"/>
      <c r="B960" s="27"/>
      <c r="C960" s="27"/>
    </row>
    <row r="961" spans="1:3" ht="13.2">
      <c r="A961" s="27"/>
      <c r="B961" s="27"/>
      <c r="C961" s="27"/>
    </row>
    <row r="962" spans="1:3" ht="13.2">
      <c r="A962" s="27"/>
      <c r="B962" s="27"/>
      <c r="C962" s="27"/>
    </row>
    <row r="963" spans="1:3" ht="13.2">
      <c r="A963" s="27"/>
      <c r="B963" s="27"/>
      <c r="C963" s="27"/>
    </row>
    <row r="964" spans="1:3" ht="13.2">
      <c r="A964" s="27"/>
      <c r="B964" s="27"/>
      <c r="C964" s="27"/>
    </row>
    <row r="965" spans="1:3" ht="13.2">
      <c r="A965" s="27"/>
      <c r="B965" s="27"/>
      <c r="C965" s="27"/>
    </row>
    <row r="966" spans="1:3" ht="13.2">
      <c r="A966" s="27"/>
      <c r="B966" s="27"/>
      <c r="C966" s="27"/>
    </row>
    <row r="967" spans="1:3" ht="13.2">
      <c r="A967" s="27"/>
      <c r="B967" s="27"/>
      <c r="C967" s="27"/>
    </row>
    <row r="968" spans="1:3" ht="13.2">
      <c r="A968" s="27"/>
      <c r="B968" s="27"/>
      <c r="C968" s="27"/>
    </row>
    <row r="969" spans="1:3" ht="13.2">
      <c r="A969" s="27"/>
      <c r="B969" s="27"/>
      <c r="C969" s="27"/>
    </row>
    <row r="970" spans="1:3" ht="13.2">
      <c r="A970" s="27"/>
      <c r="B970" s="27"/>
      <c r="C970" s="27"/>
    </row>
    <row r="971" spans="1:3" ht="13.2">
      <c r="A971" s="27"/>
      <c r="B971" s="27"/>
      <c r="C971" s="27"/>
    </row>
    <row r="972" spans="1:3" ht="13.2">
      <c r="A972" s="27"/>
      <c r="B972" s="27"/>
      <c r="C972" s="27"/>
    </row>
    <row r="973" spans="1:3" ht="13.2">
      <c r="A973" s="27"/>
      <c r="B973" s="27"/>
      <c r="C973" s="27"/>
    </row>
    <row r="974" spans="1:3" ht="13.2">
      <c r="A974" s="27"/>
      <c r="B974" s="27"/>
      <c r="C974" s="27"/>
    </row>
    <row r="975" spans="1:3" ht="13.2">
      <c r="A975" s="27"/>
      <c r="B975" s="27"/>
      <c r="C975" s="27"/>
    </row>
    <row r="976" spans="1:3" ht="13.2">
      <c r="A976" s="27"/>
      <c r="B976" s="27"/>
      <c r="C976" s="27"/>
    </row>
    <row r="977" spans="1:3" ht="13.2">
      <c r="A977" s="27"/>
      <c r="B977" s="27"/>
      <c r="C977" s="27"/>
    </row>
    <row r="978" spans="1:3" ht="13.2">
      <c r="A978" s="27"/>
      <c r="B978" s="27"/>
      <c r="C978" s="27"/>
    </row>
    <row r="979" spans="1:3" ht="13.2">
      <c r="A979" s="27"/>
      <c r="B979" s="27"/>
      <c r="C979" s="27"/>
    </row>
    <row r="980" spans="1:3" ht="13.2">
      <c r="A980" s="27"/>
      <c r="B980" s="27"/>
      <c r="C980" s="27"/>
    </row>
    <row r="981" spans="1:3" ht="13.2">
      <c r="A981" s="27"/>
      <c r="B981" s="27"/>
      <c r="C981" s="27"/>
    </row>
    <row r="982" spans="1:3" ht="13.2">
      <c r="A982" s="27"/>
      <c r="B982" s="27"/>
      <c r="C982" s="27"/>
    </row>
    <row r="983" spans="1:3" ht="13.2">
      <c r="A983" s="27"/>
      <c r="B983" s="27"/>
      <c r="C983" s="27"/>
    </row>
    <row r="984" spans="1:3" ht="13.2">
      <c r="A984" s="27"/>
      <c r="B984" s="27"/>
      <c r="C984" s="27"/>
    </row>
    <row r="985" spans="1:3" ht="13.2">
      <c r="A985" s="27"/>
      <c r="B985" s="27"/>
      <c r="C985" s="27"/>
    </row>
    <row r="986" spans="1:3" ht="13.2">
      <c r="A986" s="27"/>
      <c r="B986" s="27"/>
      <c r="C986" s="27"/>
    </row>
    <row r="987" spans="1:3" ht="13.2">
      <c r="A987" s="27"/>
      <c r="B987" s="27"/>
      <c r="C987" s="27"/>
    </row>
    <row r="988" spans="1:3" ht="13.2">
      <c r="A988" s="27"/>
      <c r="B988" s="27"/>
      <c r="C988" s="27"/>
    </row>
    <row r="989" spans="1:3" ht="13.2">
      <c r="A989" s="27"/>
      <c r="B989" s="27"/>
      <c r="C989" s="27"/>
    </row>
    <row r="990" spans="1:3" ht="13.2">
      <c r="A990" s="27"/>
      <c r="B990" s="27"/>
      <c r="C990" s="27"/>
    </row>
    <row r="991" spans="1:3" ht="13.2">
      <c r="A991" s="27"/>
      <c r="B991" s="27"/>
      <c r="C991" s="27"/>
    </row>
    <row r="992" spans="1:3" ht="13.2">
      <c r="A992" s="27"/>
      <c r="B992" s="27"/>
      <c r="C992" s="27"/>
    </row>
    <row r="993" spans="1:3" ht="13.2">
      <c r="A993" s="27"/>
      <c r="B993" s="27"/>
      <c r="C993" s="27"/>
    </row>
    <row r="994" spans="1:3" ht="13.2">
      <c r="A994" s="27"/>
      <c r="B994" s="27"/>
      <c r="C994" s="27"/>
    </row>
    <row r="995" spans="1:3" ht="13.2">
      <c r="A995" s="27"/>
      <c r="B995" s="27"/>
      <c r="C995" s="27"/>
    </row>
    <row r="996" spans="1:3" ht="13.2">
      <c r="A996" s="27"/>
      <c r="B996" s="27"/>
      <c r="C996" s="27"/>
    </row>
    <row r="997" spans="1:3" ht="13.2">
      <c r="A997" s="27"/>
      <c r="B997" s="27"/>
      <c r="C997" s="27"/>
    </row>
    <row r="998" spans="1:3" ht="13.2">
      <c r="A998" s="27"/>
      <c r="B998" s="27"/>
      <c r="C998" s="27"/>
    </row>
    <row r="999" spans="1:3" ht="13.2">
      <c r="A999" s="27"/>
      <c r="B999" s="27"/>
      <c r="C999" s="27"/>
    </row>
    <row r="1000" spans="1:3" ht="13.2">
      <c r="A1000" s="27"/>
      <c r="B1000" s="27"/>
      <c r="C1000" s="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sheetViews>
  <sheetFormatPr defaultColWidth="14.44140625" defaultRowHeight="15.75" customHeight="1"/>
  <cols>
    <col min="1" max="1" width="50.5546875" customWidth="1"/>
    <col min="2" max="2" width="75" customWidth="1"/>
    <col min="3" max="3" width="45.109375" customWidth="1"/>
    <col min="4" max="4" width="12.44140625" customWidth="1"/>
    <col min="5" max="5" width="12.88671875" customWidth="1"/>
  </cols>
  <sheetData>
    <row r="1" spans="1:26" ht="13.2">
      <c r="A1" s="135" t="s">
        <v>4</v>
      </c>
      <c r="B1" s="130"/>
      <c r="C1" s="134"/>
      <c r="D1" s="6"/>
      <c r="E1" s="6"/>
    </row>
    <row r="2" spans="1:26" ht="13.2">
      <c r="A2" s="133" t="s">
        <v>10</v>
      </c>
      <c r="B2" s="130"/>
      <c r="C2" s="134"/>
      <c r="D2" s="10"/>
      <c r="E2" s="10"/>
      <c r="F2" s="10"/>
    </row>
    <row r="3" spans="1:26" ht="18.75" customHeight="1">
      <c r="A3" s="141" t="s">
        <v>13</v>
      </c>
      <c r="B3" s="142"/>
      <c r="C3" s="143"/>
      <c r="D3" s="10"/>
      <c r="E3" s="10"/>
      <c r="F3" s="10"/>
      <c r="G3" s="14"/>
      <c r="H3" s="14"/>
      <c r="I3" s="14"/>
      <c r="J3" s="14"/>
      <c r="K3" s="14"/>
      <c r="L3" s="14"/>
      <c r="M3" s="14"/>
      <c r="N3" s="14"/>
      <c r="O3" s="14"/>
      <c r="P3" s="14"/>
      <c r="Q3" s="14"/>
      <c r="R3" s="14"/>
      <c r="S3" s="14"/>
      <c r="T3" s="14"/>
      <c r="U3" s="14"/>
      <c r="V3" s="14"/>
      <c r="W3" s="14"/>
      <c r="X3" s="14"/>
      <c r="Y3" s="14"/>
      <c r="Z3" s="14"/>
    </row>
    <row r="4" spans="1:26" ht="12" customHeight="1">
      <c r="A4" s="137" t="s">
        <v>18</v>
      </c>
      <c r="B4" s="138"/>
      <c r="C4" s="139"/>
      <c r="D4" s="10"/>
      <c r="E4" s="10"/>
      <c r="F4" s="10"/>
    </row>
    <row r="5" spans="1:26" ht="13.2">
      <c r="A5" s="136" t="s">
        <v>44</v>
      </c>
      <c r="B5" s="130"/>
      <c r="C5" s="131"/>
      <c r="D5" s="10"/>
      <c r="E5" s="10"/>
      <c r="F5" s="10"/>
    </row>
    <row r="6" spans="1:26" ht="12.75" customHeight="1">
      <c r="A6" s="140" t="s">
        <v>46</v>
      </c>
      <c r="B6" s="138"/>
      <c r="C6" s="139"/>
      <c r="D6" s="10"/>
      <c r="E6" s="10"/>
      <c r="F6" s="10"/>
    </row>
    <row r="7" spans="1:26" ht="17.25" customHeight="1">
      <c r="A7" s="129" t="s">
        <v>50</v>
      </c>
      <c r="B7" s="130"/>
      <c r="C7" s="131"/>
      <c r="D7" s="10"/>
      <c r="E7" s="10"/>
      <c r="F7" s="10"/>
    </row>
    <row r="8" spans="1:26" ht="15" customHeight="1">
      <c r="A8" s="132" t="s">
        <v>52</v>
      </c>
      <c r="B8" s="130"/>
      <c r="C8" s="131"/>
      <c r="D8" s="10"/>
      <c r="E8" s="10"/>
      <c r="F8" s="10"/>
    </row>
    <row r="9" spans="1:26" ht="13.2">
      <c r="A9" s="30" t="s">
        <v>54</v>
      </c>
      <c r="B9" s="30" t="s">
        <v>55</v>
      </c>
      <c r="C9" s="31" t="s">
        <v>56</v>
      </c>
      <c r="D9" s="10"/>
      <c r="E9" s="10"/>
      <c r="F9" s="10"/>
    </row>
    <row r="10" spans="1:26" ht="231.75" customHeight="1">
      <c r="A10" s="32" t="s">
        <v>57</v>
      </c>
      <c r="B10" s="34" t="s">
        <v>58</v>
      </c>
      <c r="C10" s="35" t="s">
        <v>59</v>
      </c>
      <c r="D10" s="10"/>
      <c r="E10" s="10"/>
      <c r="F10" s="10"/>
    </row>
    <row r="11" spans="1:26" ht="166.5" customHeight="1">
      <c r="A11" s="32" t="s">
        <v>60</v>
      </c>
      <c r="B11" s="34" t="s">
        <v>61</v>
      </c>
      <c r="C11" s="35" t="s">
        <v>62</v>
      </c>
    </row>
    <row r="12" spans="1:26" ht="249" customHeight="1">
      <c r="A12" s="36" t="s">
        <v>63</v>
      </c>
      <c r="B12" s="37" t="s">
        <v>64</v>
      </c>
      <c r="C12" s="39" t="s">
        <v>65</v>
      </c>
    </row>
    <row r="13" spans="1:26" ht="196.5" customHeight="1">
      <c r="A13" s="40" t="s">
        <v>66</v>
      </c>
      <c r="B13" s="42" t="s">
        <v>67</v>
      </c>
      <c r="C13" s="35" t="s">
        <v>68</v>
      </c>
    </row>
    <row r="14" spans="1:26" ht="220.5" customHeight="1">
      <c r="A14" s="40" t="s">
        <v>69</v>
      </c>
      <c r="B14" s="43" t="s">
        <v>70</v>
      </c>
      <c r="C14" s="35" t="s">
        <v>71</v>
      </c>
    </row>
    <row r="15" spans="1:26" ht="150" customHeight="1">
      <c r="A15" s="40" t="s">
        <v>72</v>
      </c>
      <c r="B15" s="42" t="s">
        <v>73</v>
      </c>
      <c r="C15" s="35" t="s">
        <v>74</v>
      </c>
    </row>
    <row r="16" spans="1:26" ht="186.75" customHeight="1">
      <c r="A16" s="40" t="s">
        <v>75</v>
      </c>
      <c r="B16" s="42" t="s">
        <v>76</v>
      </c>
      <c r="C16" s="35" t="s">
        <v>77</v>
      </c>
    </row>
    <row r="17" spans="1:3" ht="178.5" customHeight="1">
      <c r="A17" s="40" t="s">
        <v>78</v>
      </c>
      <c r="B17" s="42" t="s">
        <v>79</v>
      </c>
      <c r="C17" s="35" t="s">
        <v>80</v>
      </c>
    </row>
    <row r="18" spans="1:3" ht="13.2">
      <c r="C18" s="44"/>
    </row>
    <row r="19" spans="1:3" ht="13.2">
      <c r="C19" s="44"/>
    </row>
    <row r="20" spans="1:3" ht="13.2">
      <c r="C20" s="44"/>
    </row>
    <row r="21" spans="1:3" ht="13.2">
      <c r="C21" s="44"/>
    </row>
    <row r="22" spans="1:3" ht="13.2">
      <c r="C22" s="44"/>
    </row>
    <row r="23" spans="1:3" ht="13.2">
      <c r="B23" s="45"/>
      <c r="C23" s="44"/>
    </row>
    <row r="24" spans="1:3" ht="13.2">
      <c r="B24" s="45"/>
      <c r="C24" s="44"/>
    </row>
    <row r="25" spans="1:3" ht="13.2">
      <c r="B25" s="45"/>
      <c r="C25" s="44"/>
    </row>
    <row r="26" spans="1:3" ht="13.2">
      <c r="B26" s="45"/>
      <c r="C26" s="44"/>
    </row>
    <row r="27" spans="1:3" ht="13.2">
      <c r="B27" s="45"/>
      <c r="C27" s="44"/>
    </row>
    <row r="28" spans="1:3" ht="13.2">
      <c r="B28" s="45"/>
      <c r="C28" s="44"/>
    </row>
    <row r="29" spans="1:3" ht="13.2">
      <c r="B29" s="45"/>
      <c r="C29" s="44"/>
    </row>
    <row r="30" spans="1:3" ht="13.2">
      <c r="C30" s="44"/>
    </row>
    <row r="31" spans="1:3" ht="13.2">
      <c r="C31" s="44"/>
    </row>
    <row r="32" spans="1:3" ht="13.2">
      <c r="C32" s="44"/>
    </row>
    <row r="33" spans="3:3" ht="13.2">
      <c r="C33" s="44"/>
    </row>
    <row r="34" spans="3:3" ht="13.2">
      <c r="C34" s="44"/>
    </row>
    <row r="35" spans="3:3" ht="13.2">
      <c r="C35" s="44"/>
    </row>
    <row r="36" spans="3:3" ht="13.2">
      <c r="C36" s="44"/>
    </row>
    <row r="37" spans="3:3" ht="13.2">
      <c r="C37" s="44"/>
    </row>
    <row r="38" spans="3:3" ht="13.2">
      <c r="C38" s="44"/>
    </row>
    <row r="39" spans="3:3" ht="13.2">
      <c r="C39" s="44"/>
    </row>
    <row r="40" spans="3:3" ht="13.2">
      <c r="C40" s="44"/>
    </row>
    <row r="41" spans="3:3" ht="13.2">
      <c r="C41" s="44"/>
    </row>
    <row r="42" spans="3:3" ht="13.2">
      <c r="C42" s="44"/>
    </row>
    <row r="43" spans="3:3" ht="13.2">
      <c r="C43" s="44"/>
    </row>
    <row r="44" spans="3:3" ht="13.2">
      <c r="C44" s="44"/>
    </row>
    <row r="45" spans="3:3" ht="13.2">
      <c r="C45" s="44"/>
    </row>
    <row r="46" spans="3:3" ht="13.2">
      <c r="C46" s="44"/>
    </row>
    <row r="47" spans="3:3" ht="13.2">
      <c r="C47" s="44"/>
    </row>
    <row r="48" spans="3:3" ht="13.2">
      <c r="C48" s="44"/>
    </row>
    <row r="49" spans="3:3" ht="13.2">
      <c r="C49" s="44"/>
    </row>
    <row r="50" spans="3:3" ht="13.2">
      <c r="C50" s="44"/>
    </row>
    <row r="51" spans="3:3" ht="13.2">
      <c r="C51" s="44"/>
    </row>
    <row r="52" spans="3:3" ht="13.2">
      <c r="C52" s="44"/>
    </row>
    <row r="53" spans="3:3" ht="13.2">
      <c r="C53" s="44"/>
    </row>
    <row r="54" spans="3:3" ht="13.2">
      <c r="C54" s="44"/>
    </row>
    <row r="55" spans="3:3" ht="13.2">
      <c r="C55" s="44"/>
    </row>
    <row r="56" spans="3:3" ht="13.2">
      <c r="C56" s="44"/>
    </row>
    <row r="57" spans="3:3" ht="13.2">
      <c r="C57" s="44"/>
    </row>
    <row r="58" spans="3:3" ht="13.2">
      <c r="C58" s="44"/>
    </row>
    <row r="59" spans="3:3" ht="13.2">
      <c r="C59" s="44"/>
    </row>
    <row r="60" spans="3:3" ht="13.2">
      <c r="C60" s="44"/>
    </row>
    <row r="61" spans="3:3" ht="13.2">
      <c r="C61" s="44"/>
    </row>
    <row r="62" spans="3:3" ht="13.2">
      <c r="C62" s="44"/>
    </row>
    <row r="63" spans="3:3" ht="13.2">
      <c r="C63" s="44"/>
    </row>
    <row r="64" spans="3:3" ht="13.2">
      <c r="C64" s="44"/>
    </row>
    <row r="65" spans="3:3" ht="13.2">
      <c r="C65" s="44"/>
    </row>
    <row r="66" spans="3:3" ht="13.2">
      <c r="C66" s="44"/>
    </row>
    <row r="67" spans="3:3" ht="13.2">
      <c r="C67" s="44"/>
    </row>
    <row r="68" spans="3:3" ht="13.2">
      <c r="C68" s="44"/>
    </row>
    <row r="69" spans="3:3" ht="13.2">
      <c r="C69" s="44"/>
    </row>
    <row r="70" spans="3:3" ht="13.2">
      <c r="C70" s="44"/>
    </row>
    <row r="71" spans="3:3" ht="13.2">
      <c r="C71" s="44"/>
    </row>
    <row r="72" spans="3:3" ht="13.2">
      <c r="C72" s="44"/>
    </row>
    <row r="73" spans="3:3" ht="13.2">
      <c r="C73" s="44"/>
    </row>
    <row r="74" spans="3:3" ht="13.2">
      <c r="C74" s="44"/>
    </row>
    <row r="75" spans="3:3" ht="13.2">
      <c r="C75" s="44"/>
    </row>
    <row r="76" spans="3:3" ht="13.2">
      <c r="C76" s="44"/>
    </row>
    <row r="77" spans="3:3" ht="13.2">
      <c r="C77" s="44"/>
    </row>
    <row r="78" spans="3:3" ht="13.2">
      <c r="C78" s="44"/>
    </row>
    <row r="79" spans="3:3" ht="13.2">
      <c r="C79" s="44"/>
    </row>
    <row r="80" spans="3:3" ht="13.2">
      <c r="C80" s="44"/>
    </row>
    <row r="81" spans="3:3" ht="13.2">
      <c r="C81" s="44"/>
    </row>
    <row r="82" spans="3:3" ht="13.2">
      <c r="C82" s="44"/>
    </row>
    <row r="83" spans="3:3" ht="13.2">
      <c r="C83" s="44"/>
    </row>
    <row r="84" spans="3:3" ht="13.2">
      <c r="C84" s="44"/>
    </row>
    <row r="85" spans="3:3" ht="13.2">
      <c r="C85" s="44"/>
    </row>
    <row r="86" spans="3:3" ht="13.2">
      <c r="C86" s="44"/>
    </row>
    <row r="87" spans="3:3" ht="13.2">
      <c r="C87" s="44"/>
    </row>
    <row r="88" spans="3:3" ht="13.2">
      <c r="C88" s="44"/>
    </row>
    <row r="89" spans="3:3" ht="13.2">
      <c r="C89" s="44"/>
    </row>
    <row r="90" spans="3:3" ht="13.2">
      <c r="C90" s="44"/>
    </row>
    <row r="91" spans="3:3" ht="13.2">
      <c r="C91" s="44"/>
    </row>
    <row r="92" spans="3:3" ht="13.2">
      <c r="C92" s="44"/>
    </row>
    <row r="93" spans="3:3" ht="13.2">
      <c r="C93" s="44"/>
    </row>
    <row r="94" spans="3:3" ht="13.2">
      <c r="C94" s="44"/>
    </row>
    <row r="95" spans="3:3" ht="13.2">
      <c r="C95" s="44"/>
    </row>
    <row r="96" spans="3:3" ht="13.2">
      <c r="C96" s="44"/>
    </row>
    <row r="97" spans="3:3" ht="13.2">
      <c r="C97" s="44"/>
    </row>
    <row r="98" spans="3:3" ht="13.2">
      <c r="C98" s="44"/>
    </row>
    <row r="99" spans="3:3" ht="13.2">
      <c r="C99" s="44"/>
    </row>
    <row r="100" spans="3:3" ht="13.2">
      <c r="C100" s="44"/>
    </row>
    <row r="101" spans="3:3" ht="13.2">
      <c r="C101" s="44"/>
    </row>
    <row r="102" spans="3:3" ht="13.2">
      <c r="C102" s="44"/>
    </row>
    <row r="103" spans="3:3" ht="13.2">
      <c r="C103" s="44"/>
    </row>
    <row r="104" spans="3:3" ht="13.2">
      <c r="C104" s="44"/>
    </row>
    <row r="105" spans="3:3" ht="13.2">
      <c r="C105" s="44"/>
    </row>
    <row r="106" spans="3:3" ht="13.2">
      <c r="C106" s="44"/>
    </row>
    <row r="107" spans="3:3" ht="13.2">
      <c r="C107" s="44"/>
    </row>
    <row r="108" spans="3:3" ht="13.2">
      <c r="C108" s="44"/>
    </row>
    <row r="109" spans="3:3" ht="13.2">
      <c r="C109" s="44"/>
    </row>
    <row r="110" spans="3:3" ht="13.2">
      <c r="C110" s="44"/>
    </row>
    <row r="111" spans="3:3" ht="13.2">
      <c r="C111" s="44"/>
    </row>
    <row r="112" spans="3:3" ht="13.2">
      <c r="C112" s="44"/>
    </row>
    <row r="113" spans="3:3" ht="13.2">
      <c r="C113" s="44"/>
    </row>
    <row r="114" spans="3:3" ht="13.2">
      <c r="C114" s="44"/>
    </row>
    <row r="115" spans="3:3" ht="13.2">
      <c r="C115" s="44"/>
    </row>
    <row r="116" spans="3:3" ht="13.2">
      <c r="C116" s="44"/>
    </row>
    <row r="117" spans="3:3" ht="13.2">
      <c r="C117" s="44"/>
    </row>
    <row r="118" spans="3:3" ht="13.2">
      <c r="C118" s="44"/>
    </row>
    <row r="119" spans="3:3" ht="13.2">
      <c r="C119" s="44"/>
    </row>
    <row r="120" spans="3:3" ht="13.2">
      <c r="C120" s="44"/>
    </row>
    <row r="121" spans="3:3" ht="13.2">
      <c r="C121" s="44"/>
    </row>
    <row r="122" spans="3:3" ht="13.2">
      <c r="C122" s="44"/>
    </row>
    <row r="123" spans="3:3" ht="13.2">
      <c r="C123" s="44"/>
    </row>
    <row r="124" spans="3:3" ht="13.2">
      <c r="C124" s="44"/>
    </row>
    <row r="125" spans="3:3" ht="13.2">
      <c r="C125" s="44"/>
    </row>
    <row r="126" spans="3:3" ht="13.2">
      <c r="C126" s="44"/>
    </row>
    <row r="127" spans="3:3" ht="13.2">
      <c r="C127" s="44"/>
    </row>
    <row r="128" spans="3:3" ht="13.2">
      <c r="C128" s="44"/>
    </row>
    <row r="129" spans="3:3" ht="13.2">
      <c r="C129" s="44"/>
    </row>
    <row r="130" spans="3:3" ht="13.2">
      <c r="C130" s="44"/>
    </row>
    <row r="131" spans="3:3" ht="13.2">
      <c r="C131" s="44"/>
    </row>
    <row r="132" spans="3:3" ht="13.2">
      <c r="C132" s="44"/>
    </row>
    <row r="133" spans="3:3" ht="13.2">
      <c r="C133" s="44"/>
    </row>
    <row r="134" spans="3:3" ht="13.2">
      <c r="C134" s="44"/>
    </row>
    <row r="135" spans="3:3" ht="13.2">
      <c r="C135" s="44"/>
    </row>
    <row r="136" spans="3:3" ht="13.2">
      <c r="C136" s="44"/>
    </row>
    <row r="137" spans="3:3" ht="13.2">
      <c r="C137" s="44"/>
    </row>
    <row r="138" spans="3:3" ht="13.2">
      <c r="C138" s="44"/>
    </row>
    <row r="139" spans="3:3" ht="13.2">
      <c r="C139" s="44"/>
    </row>
    <row r="140" spans="3:3" ht="13.2">
      <c r="C140" s="44"/>
    </row>
    <row r="141" spans="3:3" ht="13.2">
      <c r="C141" s="44"/>
    </row>
    <row r="142" spans="3:3" ht="13.2">
      <c r="C142" s="44"/>
    </row>
    <row r="143" spans="3:3" ht="13.2">
      <c r="C143" s="44"/>
    </row>
    <row r="144" spans="3:3" ht="13.2">
      <c r="C144" s="44"/>
    </row>
    <row r="145" spans="3:3" ht="13.2">
      <c r="C145" s="44"/>
    </row>
    <row r="146" spans="3:3" ht="13.2">
      <c r="C146" s="44"/>
    </row>
    <row r="147" spans="3:3" ht="13.2">
      <c r="C147" s="44"/>
    </row>
    <row r="148" spans="3:3" ht="13.2">
      <c r="C148" s="44"/>
    </row>
    <row r="149" spans="3:3" ht="13.2">
      <c r="C149" s="44"/>
    </row>
    <row r="150" spans="3:3" ht="13.2">
      <c r="C150" s="44"/>
    </row>
    <row r="151" spans="3:3" ht="13.2">
      <c r="C151" s="44"/>
    </row>
    <row r="152" spans="3:3" ht="13.2">
      <c r="C152" s="44"/>
    </row>
    <row r="153" spans="3:3" ht="13.2">
      <c r="C153" s="44"/>
    </row>
    <row r="154" spans="3:3" ht="13.2">
      <c r="C154" s="44"/>
    </row>
    <row r="155" spans="3:3" ht="13.2">
      <c r="C155" s="44"/>
    </row>
    <row r="156" spans="3:3" ht="13.2">
      <c r="C156" s="44"/>
    </row>
    <row r="157" spans="3:3" ht="13.2">
      <c r="C157" s="44"/>
    </row>
    <row r="158" spans="3:3" ht="13.2">
      <c r="C158" s="44"/>
    </row>
    <row r="159" spans="3:3" ht="13.2">
      <c r="C159" s="44"/>
    </row>
    <row r="160" spans="3:3" ht="13.2">
      <c r="C160" s="44"/>
    </row>
    <row r="161" spans="3:3" ht="13.2">
      <c r="C161" s="44"/>
    </row>
    <row r="162" spans="3:3" ht="13.2">
      <c r="C162" s="44"/>
    </row>
    <row r="163" spans="3:3" ht="13.2">
      <c r="C163" s="44"/>
    </row>
    <row r="164" spans="3:3" ht="13.2">
      <c r="C164" s="44"/>
    </row>
    <row r="165" spans="3:3" ht="13.2">
      <c r="C165" s="44"/>
    </row>
    <row r="166" spans="3:3" ht="13.2">
      <c r="C166" s="44"/>
    </row>
    <row r="167" spans="3:3" ht="13.2">
      <c r="C167" s="44"/>
    </row>
    <row r="168" spans="3:3" ht="13.2">
      <c r="C168" s="44"/>
    </row>
    <row r="169" spans="3:3" ht="13.2">
      <c r="C169" s="44"/>
    </row>
    <row r="170" spans="3:3" ht="13.2">
      <c r="C170" s="44"/>
    </row>
    <row r="171" spans="3:3" ht="13.2">
      <c r="C171" s="44"/>
    </row>
    <row r="172" spans="3:3" ht="13.2">
      <c r="C172" s="44"/>
    </row>
    <row r="173" spans="3:3" ht="13.2">
      <c r="C173" s="44"/>
    </row>
    <row r="174" spans="3:3" ht="13.2">
      <c r="C174" s="44"/>
    </row>
    <row r="175" spans="3:3" ht="13.2">
      <c r="C175" s="44"/>
    </row>
    <row r="176" spans="3:3" ht="13.2">
      <c r="C176" s="44"/>
    </row>
    <row r="177" spans="3:3" ht="13.2">
      <c r="C177" s="44"/>
    </row>
    <row r="178" spans="3:3" ht="13.2">
      <c r="C178" s="44"/>
    </row>
    <row r="179" spans="3:3" ht="13.2">
      <c r="C179" s="44"/>
    </row>
    <row r="180" spans="3:3" ht="13.2">
      <c r="C180" s="44"/>
    </row>
    <row r="181" spans="3:3" ht="13.2">
      <c r="C181" s="44"/>
    </row>
    <row r="182" spans="3:3" ht="13.2">
      <c r="C182" s="44"/>
    </row>
    <row r="183" spans="3:3" ht="13.2">
      <c r="C183" s="44"/>
    </row>
    <row r="184" spans="3:3" ht="13.2">
      <c r="C184" s="44"/>
    </row>
    <row r="185" spans="3:3" ht="13.2">
      <c r="C185" s="44"/>
    </row>
    <row r="186" spans="3:3" ht="13.2">
      <c r="C186" s="44"/>
    </row>
    <row r="187" spans="3:3" ht="13.2">
      <c r="C187" s="44"/>
    </row>
    <row r="188" spans="3:3" ht="13.2">
      <c r="C188" s="44"/>
    </row>
    <row r="189" spans="3:3" ht="13.2">
      <c r="C189" s="44"/>
    </row>
    <row r="190" spans="3:3" ht="13.2">
      <c r="C190" s="44"/>
    </row>
    <row r="191" spans="3:3" ht="13.2">
      <c r="C191" s="44"/>
    </row>
    <row r="192" spans="3:3" ht="13.2">
      <c r="C192" s="44"/>
    </row>
    <row r="193" spans="3:3" ht="13.2">
      <c r="C193" s="44"/>
    </row>
    <row r="194" spans="3:3" ht="13.2">
      <c r="C194" s="44"/>
    </row>
    <row r="195" spans="3:3" ht="13.2">
      <c r="C195" s="44"/>
    </row>
    <row r="196" spans="3:3" ht="13.2">
      <c r="C196" s="44"/>
    </row>
    <row r="197" spans="3:3" ht="13.2">
      <c r="C197" s="44"/>
    </row>
    <row r="198" spans="3:3" ht="13.2">
      <c r="C198" s="44"/>
    </row>
    <row r="199" spans="3:3" ht="13.2">
      <c r="C199" s="44"/>
    </row>
    <row r="200" spans="3:3" ht="13.2">
      <c r="C200" s="44"/>
    </row>
    <row r="201" spans="3:3" ht="13.2">
      <c r="C201" s="44"/>
    </row>
    <row r="202" spans="3:3" ht="13.2">
      <c r="C202" s="44"/>
    </row>
    <row r="203" spans="3:3" ht="13.2">
      <c r="C203" s="44"/>
    </row>
    <row r="204" spans="3:3" ht="13.2">
      <c r="C204" s="44"/>
    </row>
    <row r="205" spans="3:3" ht="13.2">
      <c r="C205" s="44"/>
    </row>
    <row r="206" spans="3:3" ht="13.2">
      <c r="C206" s="44"/>
    </row>
    <row r="207" spans="3:3" ht="13.2">
      <c r="C207" s="44"/>
    </row>
    <row r="208" spans="3:3" ht="13.2">
      <c r="C208" s="44"/>
    </row>
    <row r="209" spans="3:3" ht="13.2">
      <c r="C209" s="44"/>
    </row>
    <row r="210" spans="3:3" ht="13.2">
      <c r="C210" s="44"/>
    </row>
    <row r="211" spans="3:3" ht="13.2">
      <c r="C211" s="44"/>
    </row>
    <row r="212" spans="3:3" ht="13.2">
      <c r="C212" s="44"/>
    </row>
    <row r="213" spans="3:3" ht="13.2">
      <c r="C213" s="44"/>
    </row>
    <row r="214" spans="3:3" ht="13.2">
      <c r="C214" s="44"/>
    </row>
    <row r="215" spans="3:3" ht="13.2">
      <c r="C215" s="44"/>
    </row>
    <row r="216" spans="3:3" ht="13.2">
      <c r="C216" s="44"/>
    </row>
    <row r="217" spans="3:3" ht="13.2">
      <c r="C217" s="44"/>
    </row>
    <row r="218" spans="3:3" ht="13.2">
      <c r="C218" s="44"/>
    </row>
    <row r="219" spans="3:3" ht="13.2">
      <c r="C219" s="44"/>
    </row>
    <row r="220" spans="3:3" ht="13.2">
      <c r="C220" s="44"/>
    </row>
    <row r="221" spans="3:3" ht="13.2">
      <c r="C221" s="44"/>
    </row>
    <row r="222" spans="3:3" ht="13.2">
      <c r="C222" s="44"/>
    </row>
    <row r="223" spans="3:3" ht="13.2">
      <c r="C223" s="44"/>
    </row>
    <row r="224" spans="3:3" ht="13.2">
      <c r="C224" s="44"/>
    </row>
    <row r="225" spans="3:3" ht="13.2">
      <c r="C225" s="44"/>
    </row>
    <row r="226" spans="3:3" ht="13.2">
      <c r="C226" s="44"/>
    </row>
    <row r="227" spans="3:3" ht="13.2">
      <c r="C227" s="44"/>
    </row>
    <row r="228" spans="3:3" ht="13.2">
      <c r="C228" s="44"/>
    </row>
    <row r="229" spans="3:3" ht="13.2">
      <c r="C229" s="44"/>
    </row>
    <row r="230" spans="3:3" ht="13.2">
      <c r="C230" s="44"/>
    </row>
    <row r="231" spans="3:3" ht="13.2">
      <c r="C231" s="44"/>
    </row>
    <row r="232" spans="3:3" ht="13.2">
      <c r="C232" s="44"/>
    </row>
    <row r="233" spans="3:3" ht="13.2">
      <c r="C233" s="44"/>
    </row>
    <row r="234" spans="3:3" ht="13.2">
      <c r="C234" s="44"/>
    </row>
    <row r="235" spans="3:3" ht="13.2">
      <c r="C235" s="44"/>
    </row>
    <row r="236" spans="3:3" ht="13.2">
      <c r="C236" s="44"/>
    </row>
    <row r="237" spans="3:3" ht="13.2">
      <c r="C237" s="44"/>
    </row>
    <row r="238" spans="3:3" ht="13.2">
      <c r="C238" s="44"/>
    </row>
    <row r="239" spans="3:3" ht="13.2">
      <c r="C239" s="44"/>
    </row>
    <row r="240" spans="3:3" ht="13.2">
      <c r="C240" s="44"/>
    </row>
    <row r="241" spans="3:3" ht="13.2">
      <c r="C241" s="44"/>
    </row>
    <row r="242" spans="3:3" ht="13.2">
      <c r="C242" s="44"/>
    </row>
    <row r="243" spans="3:3" ht="13.2">
      <c r="C243" s="44"/>
    </row>
    <row r="244" spans="3:3" ht="13.2">
      <c r="C244" s="44"/>
    </row>
    <row r="245" spans="3:3" ht="13.2">
      <c r="C245" s="44"/>
    </row>
    <row r="246" spans="3:3" ht="13.2">
      <c r="C246" s="44"/>
    </row>
    <row r="247" spans="3:3" ht="13.2">
      <c r="C247" s="44"/>
    </row>
    <row r="248" spans="3:3" ht="13.2">
      <c r="C248" s="44"/>
    </row>
    <row r="249" spans="3:3" ht="13.2">
      <c r="C249" s="44"/>
    </row>
    <row r="250" spans="3:3" ht="13.2">
      <c r="C250" s="44"/>
    </row>
    <row r="251" spans="3:3" ht="13.2">
      <c r="C251" s="44"/>
    </row>
    <row r="252" spans="3:3" ht="13.2">
      <c r="C252" s="44"/>
    </row>
    <row r="253" spans="3:3" ht="13.2">
      <c r="C253" s="44"/>
    </row>
    <row r="254" spans="3:3" ht="13.2">
      <c r="C254" s="44"/>
    </row>
    <row r="255" spans="3:3" ht="13.2">
      <c r="C255" s="44"/>
    </row>
    <row r="256" spans="3:3" ht="13.2">
      <c r="C256" s="44"/>
    </row>
    <row r="257" spans="3:3" ht="13.2">
      <c r="C257" s="44"/>
    </row>
    <row r="258" spans="3:3" ht="13.2">
      <c r="C258" s="44"/>
    </row>
    <row r="259" spans="3:3" ht="13.2">
      <c r="C259" s="44"/>
    </row>
    <row r="260" spans="3:3" ht="13.2">
      <c r="C260" s="44"/>
    </row>
    <row r="261" spans="3:3" ht="13.2">
      <c r="C261" s="44"/>
    </row>
    <row r="262" spans="3:3" ht="13.2">
      <c r="C262" s="44"/>
    </row>
    <row r="263" spans="3:3" ht="13.2">
      <c r="C263" s="44"/>
    </row>
    <row r="264" spans="3:3" ht="13.2">
      <c r="C264" s="44"/>
    </row>
    <row r="265" spans="3:3" ht="13.2">
      <c r="C265" s="44"/>
    </row>
    <row r="266" spans="3:3" ht="13.2">
      <c r="C266" s="44"/>
    </row>
    <row r="267" spans="3:3" ht="13.2">
      <c r="C267" s="44"/>
    </row>
    <row r="268" spans="3:3" ht="13.2">
      <c r="C268" s="44"/>
    </row>
    <row r="269" spans="3:3" ht="13.2">
      <c r="C269" s="44"/>
    </row>
    <row r="270" spans="3:3" ht="13.2">
      <c r="C270" s="44"/>
    </row>
    <row r="271" spans="3:3" ht="13.2">
      <c r="C271" s="44"/>
    </row>
    <row r="272" spans="3:3" ht="13.2">
      <c r="C272" s="44"/>
    </row>
    <row r="273" spans="3:3" ht="13.2">
      <c r="C273" s="44"/>
    </row>
    <row r="274" spans="3:3" ht="13.2">
      <c r="C274" s="44"/>
    </row>
    <row r="275" spans="3:3" ht="13.2">
      <c r="C275" s="44"/>
    </row>
    <row r="276" spans="3:3" ht="13.2">
      <c r="C276" s="44"/>
    </row>
    <row r="277" spans="3:3" ht="13.2">
      <c r="C277" s="44"/>
    </row>
    <row r="278" spans="3:3" ht="13.2">
      <c r="C278" s="44"/>
    </row>
    <row r="279" spans="3:3" ht="13.2">
      <c r="C279" s="44"/>
    </row>
    <row r="280" spans="3:3" ht="13.2">
      <c r="C280" s="44"/>
    </row>
    <row r="281" spans="3:3" ht="13.2">
      <c r="C281" s="44"/>
    </row>
    <row r="282" spans="3:3" ht="13.2">
      <c r="C282" s="44"/>
    </row>
    <row r="283" spans="3:3" ht="13.2">
      <c r="C283" s="44"/>
    </row>
    <row r="284" spans="3:3" ht="13.2">
      <c r="C284" s="44"/>
    </row>
    <row r="285" spans="3:3" ht="13.2">
      <c r="C285" s="44"/>
    </row>
    <row r="286" spans="3:3" ht="13.2">
      <c r="C286" s="44"/>
    </row>
    <row r="287" spans="3:3" ht="13.2">
      <c r="C287" s="44"/>
    </row>
    <row r="288" spans="3:3" ht="13.2">
      <c r="C288" s="44"/>
    </row>
    <row r="289" spans="3:3" ht="13.2">
      <c r="C289" s="44"/>
    </row>
    <row r="290" spans="3:3" ht="13.2">
      <c r="C290" s="44"/>
    </row>
    <row r="291" spans="3:3" ht="13.2">
      <c r="C291" s="44"/>
    </row>
    <row r="292" spans="3:3" ht="13.2">
      <c r="C292" s="44"/>
    </row>
    <row r="293" spans="3:3" ht="13.2">
      <c r="C293" s="44"/>
    </row>
    <row r="294" spans="3:3" ht="13.2">
      <c r="C294" s="44"/>
    </row>
    <row r="295" spans="3:3" ht="13.2">
      <c r="C295" s="44"/>
    </row>
    <row r="296" spans="3:3" ht="13.2">
      <c r="C296" s="44"/>
    </row>
    <row r="297" spans="3:3" ht="13.2">
      <c r="C297" s="44"/>
    </row>
    <row r="298" spans="3:3" ht="13.2">
      <c r="C298" s="44"/>
    </row>
    <row r="299" spans="3:3" ht="13.2">
      <c r="C299" s="44"/>
    </row>
    <row r="300" spans="3:3" ht="13.2">
      <c r="C300" s="44"/>
    </row>
    <row r="301" spans="3:3" ht="13.2">
      <c r="C301" s="44"/>
    </row>
    <row r="302" spans="3:3" ht="13.2">
      <c r="C302" s="44"/>
    </row>
    <row r="303" spans="3:3" ht="13.2">
      <c r="C303" s="44"/>
    </row>
    <row r="304" spans="3:3" ht="13.2">
      <c r="C304" s="44"/>
    </row>
    <row r="305" spans="3:3" ht="13.2">
      <c r="C305" s="44"/>
    </row>
    <row r="306" spans="3:3" ht="13.2">
      <c r="C306" s="44"/>
    </row>
    <row r="307" spans="3:3" ht="13.2">
      <c r="C307" s="44"/>
    </row>
    <row r="308" spans="3:3" ht="13.2">
      <c r="C308" s="44"/>
    </row>
    <row r="309" spans="3:3" ht="13.2">
      <c r="C309" s="44"/>
    </row>
    <row r="310" spans="3:3" ht="13.2">
      <c r="C310" s="44"/>
    </row>
    <row r="311" spans="3:3" ht="13.2">
      <c r="C311" s="44"/>
    </row>
    <row r="312" spans="3:3" ht="13.2">
      <c r="C312" s="44"/>
    </row>
    <row r="313" spans="3:3" ht="13.2">
      <c r="C313" s="44"/>
    </row>
    <row r="314" spans="3:3" ht="13.2">
      <c r="C314" s="44"/>
    </row>
    <row r="315" spans="3:3" ht="13.2">
      <c r="C315" s="44"/>
    </row>
    <row r="316" spans="3:3" ht="13.2">
      <c r="C316" s="44"/>
    </row>
    <row r="317" spans="3:3" ht="13.2">
      <c r="C317" s="44"/>
    </row>
    <row r="318" spans="3:3" ht="13.2">
      <c r="C318" s="44"/>
    </row>
    <row r="319" spans="3:3" ht="13.2">
      <c r="C319" s="44"/>
    </row>
    <row r="320" spans="3:3" ht="13.2">
      <c r="C320" s="44"/>
    </row>
    <row r="321" spans="3:3" ht="13.2">
      <c r="C321" s="44"/>
    </row>
    <row r="322" spans="3:3" ht="13.2">
      <c r="C322" s="44"/>
    </row>
    <row r="323" spans="3:3" ht="13.2">
      <c r="C323" s="44"/>
    </row>
    <row r="324" spans="3:3" ht="13.2">
      <c r="C324" s="44"/>
    </row>
    <row r="325" spans="3:3" ht="13.2">
      <c r="C325" s="44"/>
    </row>
    <row r="326" spans="3:3" ht="13.2">
      <c r="C326" s="44"/>
    </row>
    <row r="327" spans="3:3" ht="13.2">
      <c r="C327" s="44"/>
    </row>
    <row r="328" spans="3:3" ht="13.2">
      <c r="C328" s="44"/>
    </row>
    <row r="329" spans="3:3" ht="13.2">
      <c r="C329" s="44"/>
    </row>
    <row r="330" spans="3:3" ht="13.2">
      <c r="C330" s="44"/>
    </row>
    <row r="331" spans="3:3" ht="13.2">
      <c r="C331" s="44"/>
    </row>
    <row r="332" spans="3:3" ht="13.2">
      <c r="C332" s="44"/>
    </row>
    <row r="333" spans="3:3" ht="13.2">
      <c r="C333" s="44"/>
    </row>
    <row r="334" spans="3:3" ht="13.2">
      <c r="C334" s="44"/>
    </row>
    <row r="335" spans="3:3" ht="13.2">
      <c r="C335" s="44"/>
    </row>
    <row r="336" spans="3:3" ht="13.2">
      <c r="C336" s="44"/>
    </row>
    <row r="337" spans="3:3" ht="13.2">
      <c r="C337" s="44"/>
    </row>
    <row r="338" spans="3:3" ht="13.2">
      <c r="C338" s="44"/>
    </row>
    <row r="339" spans="3:3" ht="13.2">
      <c r="C339" s="44"/>
    </row>
    <row r="340" spans="3:3" ht="13.2">
      <c r="C340" s="44"/>
    </row>
    <row r="341" spans="3:3" ht="13.2">
      <c r="C341" s="44"/>
    </row>
    <row r="342" spans="3:3" ht="13.2">
      <c r="C342" s="44"/>
    </row>
    <row r="343" spans="3:3" ht="13.2">
      <c r="C343" s="44"/>
    </row>
    <row r="344" spans="3:3" ht="13.2">
      <c r="C344" s="44"/>
    </row>
    <row r="345" spans="3:3" ht="13.2">
      <c r="C345" s="44"/>
    </row>
    <row r="346" spans="3:3" ht="13.2">
      <c r="C346" s="44"/>
    </row>
    <row r="347" spans="3:3" ht="13.2">
      <c r="C347" s="44"/>
    </row>
    <row r="348" spans="3:3" ht="13.2">
      <c r="C348" s="44"/>
    </row>
    <row r="349" spans="3:3" ht="13.2">
      <c r="C349" s="44"/>
    </row>
    <row r="350" spans="3:3" ht="13.2">
      <c r="C350" s="44"/>
    </row>
    <row r="351" spans="3:3" ht="13.2">
      <c r="C351" s="44"/>
    </row>
    <row r="352" spans="3:3" ht="13.2">
      <c r="C352" s="44"/>
    </row>
    <row r="353" spans="3:3" ht="13.2">
      <c r="C353" s="44"/>
    </row>
    <row r="354" spans="3:3" ht="13.2">
      <c r="C354" s="44"/>
    </row>
    <row r="355" spans="3:3" ht="13.2">
      <c r="C355" s="44"/>
    </row>
    <row r="356" spans="3:3" ht="13.2">
      <c r="C356" s="44"/>
    </row>
    <row r="357" spans="3:3" ht="13.2">
      <c r="C357" s="44"/>
    </row>
    <row r="358" spans="3:3" ht="13.2">
      <c r="C358" s="44"/>
    </row>
    <row r="359" spans="3:3" ht="13.2">
      <c r="C359" s="44"/>
    </row>
    <row r="360" spans="3:3" ht="13.2">
      <c r="C360" s="44"/>
    </row>
    <row r="361" spans="3:3" ht="13.2">
      <c r="C361" s="44"/>
    </row>
    <row r="362" spans="3:3" ht="13.2">
      <c r="C362" s="44"/>
    </row>
    <row r="363" spans="3:3" ht="13.2">
      <c r="C363" s="44"/>
    </row>
    <row r="364" spans="3:3" ht="13.2">
      <c r="C364" s="44"/>
    </row>
    <row r="365" spans="3:3" ht="13.2">
      <c r="C365" s="44"/>
    </row>
    <row r="366" spans="3:3" ht="13.2">
      <c r="C366" s="44"/>
    </row>
    <row r="367" spans="3:3" ht="13.2">
      <c r="C367" s="44"/>
    </row>
    <row r="368" spans="3:3" ht="13.2">
      <c r="C368" s="44"/>
    </row>
    <row r="369" spans="3:3" ht="13.2">
      <c r="C369" s="44"/>
    </row>
    <row r="370" spans="3:3" ht="13.2">
      <c r="C370" s="44"/>
    </row>
    <row r="371" spans="3:3" ht="13.2">
      <c r="C371" s="44"/>
    </row>
    <row r="372" spans="3:3" ht="13.2">
      <c r="C372" s="44"/>
    </row>
    <row r="373" spans="3:3" ht="13.2">
      <c r="C373" s="44"/>
    </row>
    <row r="374" spans="3:3" ht="13.2">
      <c r="C374" s="44"/>
    </row>
    <row r="375" spans="3:3" ht="13.2">
      <c r="C375" s="44"/>
    </row>
    <row r="376" spans="3:3" ht="13.2">
      <c r="C376" s="44"/>
    </row>
    <row r="377" spans="3:3" ht="13.2">
      <c r="C377" s="44"/>
    </row>
    <row r="378" spans="3:3" ht="13.2">
      <c r="C378" s="44"/>
    </row>
    <row r="379" spans="3:3" ht="13.2">
      <c r="C379" s="44"/>
    </row>
    <row r="380" spans="3:3" ht="13.2">
      <c r="C380" s="44"/>
    </row>
    <row r="381" spans="3:3" ht="13.2">
      <c r="C381" s="44"/>
    </row>
    <row r="382" spans="3:3" ht="13.2">
      <c r="C382" s="44"/>
    </row>
    <row r="383" spans="3:3" ht="13.2">
      <c r="C383" s="44"/>
    </row>
    <row r="384" spans="3:3" ht="13.2">
      <c r="C384" s="44"/>
    </row>
    <row r="385" spans="3:3" ht="13.2">
      <c r="C385" s="44"/>
    </row>
    <row r="386" spans="3:3" ht="13.2">
      <c r="C386" s="44"/>
    </row>
    <row r="387" spans="3:3" ht="13.2">
      <c r="C387" s="44"/>
    </row>
    <row r="388" spans="3:3" ht="13.2">
      <c r="C388" s="44"/>
    </row>
    <row r="389" spans="3:3" ht="13.2">
      <c r="C389" s="44"/>
    </row>
    <row r="390" spans="3:3" ht="13.2">
      <c r="C390" s="44"/>
    </row>
    <row r="391" spans="3:3" ht="13.2">
      <c r="C391" s="44"/>
    </row>
    <row r="392" spans="3:3" ht="13.2">
      <c r="C392" s="44"/>
    </row>
    <row r="393" spans="3:3" ht="13.2">
      <c r="C393" s="44"/>
    </row>
    <row r="394" spans="3:3" ht="13.2">
      <c r="C394" s="44"/>
    </row>
    <row r="395" spans="3:3" ht="13.2">
      <c r="C395" s="44"/>
    </row>
    <row r="396" spans="3:3" ht="13.2">
      <c r="C396" s="44"/>
    </row>
    <row r="397" spans="3:3" ht="13.2">
      <c r="C397" s="44"/>
    </row>
    <row r="398" spans="3:3" ht="13.2">
      <c r="C398" s="44"/>
    </row>
    <row r="399" spans="3:3" ht="13.2">
      <c r="C399" s="44"/>
    </row>
    <row r="400" spans="3:3" ht="13.2">
      <c r="C400" s="44"/>
    </row>
    <row r="401" spans="3:3" ht="13.2">
      <c r="C401" s="44"/>
    </row>
    <row r="402" spans="3:3" ht="13.2">
      <c r="C402" s="44"/>
    </row>
    <row r="403" spans="3:3" ht="13.2">
      <c r="C403" s="44"/>
    </row>
    <row r="404" spans="3:3" ht="13.2">
      <c r="C404" s="44"/>
    </row>
    <row r="405" spans="3:3" ht="13.2">
      <c r="C405" s="44"/>
    </row>
    <row r="406" spans="3:3" ht="13.2">
      <c r="C406" s="44"/>
    </row>
    <row r="407" spans="3:3" ht="13.2">
      <c r="C407" s="44"/>
    </row>
    <row r="408" spans="3:3" ht="13.2">
      <c r="C408" s="44"/>
    </row>
    <row r="409" spans="3:3" ht="13.2">
      <c r="C409" s="44"/>
    </row>
    <row r="410" spans="3:3" ht="13.2">
      <c r="C410" s="44"/>
    </row>
    <row r="411" spans="3:3" ht="13.2">
      <c r="C411" s="44"/>
    </row>
    <row r="412" spans="3:3" ht="13.2">
      <c r="C412" s="44"/>
    </row>
    <row r="413" spans="3:3" ht="13.2">
      <c r="C413" s="44"/>
    </row>
    <row r="414" spans="3:3" ht="13.2">
      <c r="C414" s="44"/>
    </row>
    <row r="415" spans="3:3" ht="13.2">
      <c r="C415" s="44"/>
    </row>
    <row r="416" spans="3:3" ht="13.2">
      <c r="C416" s="44"/>
    </row>
    <row r="417" spans="3:3" ht="13.2">
      <c r="C417" s="44"/>
    </row>
    <row r="418" spans="3:3" ht="13.2">
      <c r="C418" s="44"/>
    </row>
    <row r="419" spans="3:3" ht="13.2">
      <c r="C419" s="44"/>
    </row>
    <row r="420" spans="3:3" ht="13.2">
      <c r="C420" s="44"/>
    </row>
    <row r="421" spans="3:3" ht="13.2">
      <c r="C421" s="44"/>
    </row>
    <row r="422" spans="3:3" ht="13.2">
      <c r="C422" s="44"/>
    </row>
    <row r="423" spans="3:3" ht="13.2">
      <c r="C423" s="44"/>
    </row>
    <row r="424" spans="3:3" ht="13.2">
      <c r="C424" s="44"/>
    </row>
    <row r="425" spans="3:3" ht="13.2">
      <c r="C425" s="44"/>
    </row>
    <row r="426" spans="3:3" ht="13.2">
      <c r="C426" s="44"/>
    </row>
    <row r="427" spans="3:3" ht="13.2">
      <c r="C427" s="44"/>
    </row>
    <row r="428" spans="3:3" ht="13.2">
      <c r="C428" s="44"/>
    </row>
    <row r="429" spans="3:3" ht="13.2">
      <c r="C429" s="44"/>
    </row>
    <row r="430" spans="3:3" ht="13.2">
      <c r="C430" s="44"/>
    </row>
    <row r="431" spans="3:3" ht="13.2">
      <c r="C431" s="44"/>
    </row>
    <row r="432" spans="3:3" ht="13.2">
      <c r="C432" s="44"/>
    </row>
    <row r="433" spans="3:3" ht="13.2">
      <c r="C433" s="44"/>
    </row>
    <row r="434" spans="3:3" ht="13.2">
      <c r="C434" s="44"/>
    </row>
    <row r="435" spans="3:3" ht="13.2">
      <c r="C435" s="44"/>
    </row>
    <row r="436" spans="3:3" ht="13.2">
      <c r="C436" s="44"/>
    </row>
    <row r="437" spans="3:3" ht="13.2">
      <c r="C437" s="44"/>
    </row>
    <row r="438" spans="3:3" ht="13.2">
      <c r="C438" s="44"/>
    </row>
    <row r="439" spans="3:3" ht="13.2">
      <c r="C439" s="44"/>
    </row>
    <row r="440" spans="3:3" ht="13.2">
      <c r="C440" s="44"/>
    </row>
    <row r="441" spans="3:3" ht="13.2">
      <c r="C441" s="44"/>
    </row>
    <row r="442" spans="3:3" ht="13.2">
      <c r="C442" s="44"/>
    </row>
    <row r="443" spans="3:3" ht="13.2">
      <c r="C443" s="44"/>
    </row>
    <row r="444" spans="3:3" ht="13.2">
      <c r="C444" s="44"/>
    </row>
    <row r="445" spans="3:3" ht="13.2">
      <c r="C445" s="44"/>
    </row>
    <row r="446" spans="3:3" ht="13.2">
      <c r="C446" s="44"/>
    </row>
    <row r="447" spans="3:3" ht="13.2">
      <c r="C447" s="44"/>
    </row>
    <row r="448" spans="3:3" ht="13.2">
      <c r="C448" s="44"/>
    </row>
    <row r="449" spans="3:3" ht="13.2">
      <c r="C449" s="44"/>
    </row>
    <row r="450" spans="3:3" ht="13.2">
      <c r="C450" s="44"/>
    </row>
    <row r="451" spans="3:3" ht="13.2">
      <c r="C451" s="44"/>
    </row>
    <row r="452" spans="3:3" ht="13.2">
      <c r="C452" s="44"/>
    </row>
    <row r="453" spans="3:3" ht="13.2">
      <c r="C453" s="44"/>
    </row>
    <row r="454" spans="3:3" ht="13.2">
      <c r="C454" s="44"/>
    </row>
    <row r="455" spans="3:3" ht="13.2">
      <c r="C455" s="44"/>
    </row>
    <row r="456" spans="3:3" ht="13.2">
      <c r="C456" s="44"/>
    </row>
    <row r="457" spans="3:3" ht="13.2">
      <c r="C457" s="44"/>
    </row>
    <row r="458" spans="3:3" ht="13.2">
      <c r="C458" s="44"/>
    </row>
    <row r="459" spans="3:3" ht="13.2">
      <c r="C459" s="44"/>
    </row>
    <row r="460" spans="3:3" ht="13.2">
      <c r="C460" s="44"/>
    </row>
    <row r="461" spans="3:3" ht="13.2">
      <c r="C461" s="44"/>
    </row>
    <row r="462" spans="3:3" ht="13.2">
      <c r="C462" s="44"/>
    </row>
    <row r="463" spans="3:3" ht="13.2">
      <c r="C463" s="44"/>
    </row>
    <row r="464" spans="3:3" ht="13.2">
      <c r="C464" s="44"/>
    </row>
    <row r="465" spans="3:3" ht="13.2">
      <c r="C465" s="44"/>
    </row>
    <row r="466" spans="3:3" ht="13.2">
      <c r="C466" s="44"/>
    </row>
    <row r="467" spans="3:3" ht="13.2">
      <c r="C467" s="44"/>
    </row>
    <row r="468" spans="3:3" ht="13.2">
      <c r="C468" s="44"/>
    </row>
    <row r="469" spans="3:3" ht="13.2">
      <c r="C469" s="44"/>
    </row>
    <row r="470" spans="3:3" ht="13.2">
      <c r="C470" s="44"/>
    </row>
    <row r="471" spans="3:3" ht="13.2">
      <c r="C471" s="44"/>
    </row>
    <row r="472" spans="3:3" ht="13.2">
      <c r="C472" s="44"/>
    </row>
    <row r="473" spans="3:3" ht="13.2">
      <c r="C473" s="44"/>
    </row>
    <row r="474" spans="3:3" ht="13.2">
      <c r="C474" s="44"/>
    </row>
    <row r="475" spans="3:3" ht="13.2">
      <c r="C475" s="44"/>
    </row>
    <row r="476" spans="3:3" ht="13.2">
      <c r="C476" s="44"/>
    </row>
    <row r="477" spans="3:3" ht="13.2">
      <c r="C477" s="44"/>
    </row>
    <row r="478" spans="3:3" ht="13.2">
      <c r="C478" s="44"/>
    </row>
    <row r="479" spans="3:3" ht="13.2">
      <c r="C479" s="44"/>
    </row>
    <row r="480" spans="3:3" ht="13.2">
      <c r="C480" s="44"/>
    </row>
    <row r="481" spans="3:3" ht="13.2">
      <c r="C481" s="44"/>
    </row>
    <row r="482" spans="3:3" ht="13.2">
      <c r="C482" s="44"/>
    </row>
    <row r="483" spans="3:3" ht="13.2">
      <c r="C483" s="44"/>
    </row>
    <row r="484" spans="3:3" ht="13.2">
      <c r="C484" s="44"/>
    </row>
    <row r="485" spans="3:3" ht="13.2">
      <c r="C485" s="44"/>
    </row>
    <row r="486" spans="3:3" ht="13.2">
      <c r="C486" s="44"/>
    </row>
    <row r="487" spans="3:3" ht="13.2">
      <c r="C487" s="44"/>
    </row>
    <row r="488" spans="3:3" ht="13.2">
      <c r="C488" s="44"/>
    </row>
    <row r="489" spans="3:3" ht="13.2">
      <c r="C489" s="44"/>
    </row>
    <row r="490" spans="3:3" ht="13.2">
      <c r="C490" s="44"/>
    </row>
    <row r="491" spans="3:3" ht="13.2">
      <c r="C491" s="44"/>
    </row>
    <row r="492" spans="3:3" ht="13.2">
      <c r="C492" s="44"/>
    </row>
    <row r="493" spans="3:3" ht="13.2">
      <c r="C493" s="44"/>
    </row>
    <row r="494" spans="3:3" ht="13.2">
      <c r="C494" s="44"/>
    </row>
    <row r="495" spans="3:3" ht="13.2">
      <c r="C495" s="44"/>
    </row>
    <row r="496" spans="3:3" ht="13.2">
      <c r="C496" s="44"/>
    </row>
    <row r="497" spans="3:3" ht="13.2">
      <c r="C497" s="44"/>
    </row>
    <row r="498" spans="3:3" ht="13.2">
      <c r="C498" s="44"/>
    </row>
    <row r="499" spans="3:3" ht="13.2">
      <c r="C499" s="44"/>
    </row>
    <row r="500" spans="3:3" ht="13.2">
      <c r="C500" s="44"/>
    </row>
    <row r="501" spans="3:3" ht="13.2">
      <c r="C501" s="44"/>
    </row>
    <row r="502" spans="3:3" ht="13.2">
      <c r="C502" s="44"/>
    </row>
    <row r="503" spans="3:3" ht="13.2">
      <c r="C503" s="44"/>
    </row>
    <row r="504" spans="3:3" ht="13.2">
      <c r="C504" s="44"/>
    </row>
    <row r="505" spans="3:3" ht="13.2">
      <c r="C505" s="44"/>
    </row>
    <row r="506" spans="3:3" ht="13.2">
      <c r="C506" s="44"/>
    </row>
    <row r="507" spans="3:3" ht="13.2">
      <c r="C507" s="44"/>
    </row>
    <row r="508" spans="3:3" ht="13.2">
      <c r="C508" s="44"/>
    </row>
    <row r="509" spans="3:3" ht="13.2">
      <c r="C509" s="44"/>
    </row>
    <row r="510" spans="3:3" ht="13.2">
      <c r="C510" s="44"/>
    </row>
    <row r="511" spans="3:3" ht="13.2">
      <c r="C511" s="44"/>
    </row>
    <row r="512" spans="3:3" ht="13.2">
      <c r="C512" s="44"/>
    </row>
    <row r="513" spans="3:3" ht="13.2">
      <c r="C513" s="44"/>
    </row>
    <row r="514" spans="3:3" ht="13.2">
      <c r="C514" s="44"/>
    </row>
    <row r="515" spans="3:3" ht="13.2">
      <c r="C515" s="44"/>
    </row>
    <row r="516" spans="3:3" ht="13.2">
      <c r="C516" s="44"/>
    </row>
    <row r="517" spans="3:3" ht="13.2">
      <c r="C517" s="44"/>
    </row>
    <row r="518" spans="3:3" ht="13.2">
      <c r="C518" s="44"/>
    </row>
    <row r="519" spans="3:3" ht="13.2">
      <c r="C519" s="44"/>
    </row>
    <row r="520" spans="3:3" ht="13.2">
      <c r="C520" s="44"/>
    </row>
    <row r="521" spans="3:3" ht="13.2">
      <c r="C521" s="44"/>
    </row>
    <row r="522" spans="3:3" ht="13.2">
      <c r="C522" s="44"/>
    </row>
    <row r="523" spans="3:3" ht="13.2">
      <c r="C523" s="44"/>
    </row>
    <row r="524" spans="3:3" ht="13.2">
      <c r="C524" s="44"/>
    </row>
    <row r="525" spans="3:3" ht="13.2">
      <c r="C525" s="44"/>
    </row>
    <row r="526" spans="3:3" ht="13.2">
      <c r="C526" s="44"/>
    </row>
    <row r="527" spans="3:3" ht="13.2">
      <c r="C527" s="44"/>
    </row>
    <row r="528" spans="3:3" ht="13.2">
      <c r="C528" s="44"/>
    </row>
    <row r="529" spans="3:3" ht="13.2">
      <c r="C529" s="44"/>
    </row>
    <row r="530" spans="3:3" ht="13.2">
      <c r="C530" s="44"/>
    </row>
    <row r="531" spans="3:3" ht="13.2">
      <c r="C531" s="44"/>
    </row>
    <row r="532" spans="3:3" ht="13.2">
      <c r="C532" s="44"/>
    </row>
    <row r="533" spans="3:3" ht="13.2">
      <c r="C533" s="44"/>
    </row>
    <row r="534" spans="3:3" ht="13.2">
      <c r="C534" s="44"/>
    </row>
    <row r="535" spans="3:3" ht="13.2">
      <c r="C535" s="44"/>
    </row>
    <row r="536" spans="3:3" ht="13.2">
      <c r="C536" s="44"/>
    </row>
    <row r="537" spans="3:3" ht="13.2">
      <c r="C537" s="44"/>
    </row>
    <row r="538" spans="3:3" ht="13.2">
      <c r="C538" s="44"/>
    </row>
    <row r="539" spans="3:3" ht="13.2">
      <c r="C539" s="44"/>
    </row>
    <row r="540" spans="3:3" ht="13.2">
      <c r="C540" s="44"/>
    </row>
    <row r="541" spans="3:3" ht="13.2">
      <c r="C541" s="44"/>
    </row>
    <row r="542" spans="3:3" ht="13.2">
      <c r="C542" s="44"/>
    </row>
    <row r="543" spans="3:3" ht="13.2">
      <c r="C543" s="44"/>
    </row>
    <row r="544" spans="3:3" ht="13.2">
      <c r="C544" s="44"/>
    </row>
    <row r="545" spans="3:3" ht="13.2">
      <c r="C545" s="44"/>
    </row>
    <row r="546" spans="3:3" ht="13.2">
      <c r="C546" s="44"/>
    </row>
    <row r="547" spans="3:3" ht="13.2">
      <c r="C547" s="44"/>
    </row>
    <row r="548" spans="3:3" ht="13.2">
      <c r="C548" s="44"/>
    </row>
    <row r="549" spans="3:3" ht="13.2">
      <c r="C549" s="44"/>
    </row>
    <row r="550" spans="3:3" ht="13.2">
      <c r="C550" s="44"/>
    </row>
    <row r="551" spans="3:3" ht="13.2">
      <c r="C551" s="44"/>
    </row>
    <row r="552" spans="3:3" ht="13.2">
      <c r="C552" s="44"/>
    </row>
    <row r="553" spans="3:3" ht="13.2">
      <c r="C553" s="44"/>
    </row>
    <row r="554" spans="3:3" ht="13.2">
      <c r="C554" s="44"/>
    </row>
    <row r="555" spans="3:3" ht="13.2">
      <c r="C555" s="44"/>
    </row>
    <row r="556" spans="3:3" ht="13.2">
      <c r="C556" s="44"/>
    </row>
    <row r="557" spans="3:3" ht="13.2">
      <c r="C557" s="44"/>
    </row>
    <row r="558" spans="3:3" ht="13.2">
      <c r="C558" s="44"/>
    </row>
    <row r="559" spans="3:3" ht="13.2">
      <c r="C559" s="44"/>
    </row>
    <row r="560" spans="3:3" ht="13.2">
      <c r="C560" s="44"/>
    </row>
    <row r="561" spans="3:3" ht="13.2">
      <c r="C561" s="44"/>
    </row>
    <row r="562" spans="3:3" ht="13.2">
      <c r="C562" s="44"/>
    </row>
    <row r="563" spans="3:3" ht="13.2">
      <c r="C563" s="44"/>
    </row>
    <row r="564" spans="3:3" ht="13.2">
      <c r="C564" s="44"/>
    </row>
    <row r="565" spans="3:3" ht="13.2">
      <c r="C565" s="44"/>
    </row>
    <row r="566" spans="3:3" ht="13.2">
      <c r="C566" s="44"/>
    </row>
    <row r="567" spans="3:3" ht="13.2">
      <c r="C567" s="44"/>
    </row>
    <row r="568" spans="3:3" ht="13.2">
      <c r="C568" s="44"/>
    </row>
    <row r="569" spans="3:3" ht="13.2">
      <c r="C569" s="44"/>
    </row>
    <row r="570" spans="3:3" ht="13.2">
      <c r="C570" s="44"/>
    </row>
    <row r="571" spans="3:3" ht="13.2">
      <c r="C571" s="44"/>
    </row>
    <row r="572" spans="3:3" ht="13.2">
      <c r="C572" s="44"/>
    </row>
    <row r="573" spans="3:3" ht="13.2">
      <c r="C573" s="44"/>
    </row>
    <row r="574" spans="3:3" ht="13.2">
      <c r="C574" s="44"/>
    </row>
    <row r="575" spans="3:3" ht="13.2">
      <c r="C575" s="44"/>
    </row>
    <row r="576" spans="3:3" ht="13.2">
      <c r="C576" s="44"/>
    </row>
    <row r="577" spans="3:3" ht="13.2">
      <c r="C577" s="44"/>
    </row>
    <row r="578" spans="3:3" ht="13.2">
      <c r="C578" s="44"/>
    </row>
    <row r="579" spans="3:3" ht="13.2">
      <c r="C579" s="44"/>
    </row>
    <row r="580" spans="3:3" ht="13.2">
      <c r="C580" s="44"/>
    </row>
    <row r="581" spans="3:3" ht="13.2">
      <c r="C581" s="44"/>
    </row>
    <row r="582" spans="3:3" ht="13.2">
      <c r="C582" s="44"/>
    </row>
    <row r="583" spans="3:3" ht="13.2">
      <c r="C583" s="44"/>
    </row>
    <row r="584" spans="3:3" ht="13.2">
      <c r="C584" s="44"/>
    </row>
    <row r="585" spans="3:3" ht="13.2">
      <c r="C585" s="44"/>
    </row>
    <row r="586" spans="3:3" ht="13.2">
      <c r="C586" s="44"/>
    </row>
    <row r="587" spans="3:3" ht="13.2">
      <c r="C587" s="44"/>
    </row>
    <row r="588" spans="3:3" ht="13.2">
      <c r="C588" s="44"/>
    </row>
    <row r="589" spans="3:3" ht="13.2">
      <c r="C589" s="44"/>
    </row>
    <row r="590" spans="3:3" ht="13.2">
      <c r="C590" s="44"/>
    </row>
    <row r="591" spans="3:3" ht="13.2">
      <c r="C591" s="44"/>
    </row>
    <row r="592" spans="3:3" ht="13.2">
      <c r="C592" s="44"/>
    </row>
    <row r="593" spans="3:3" ht="13.2">
      <c r="C593" s="44"/>
    </row>
    <row r="594" spans="3:3" ht="13.2">
      <c r="C594" s="44"/>
    </row>
    <row r="595" spans="3:3" ht="13.2">
      <c r="C595" s="44"/>
    </row>
    <row r="596" spans="3:3" ht="13.2">
      <c r="C596" s="44"/>
    </row>
    <row r="597" spans="3:3" ht="13.2">
      <c r="C597" s="44"/>
    </row>
    <row r="598" spans="3:3" ht="13.2">
      <c r="C598" s="44"/>
    </row>
    <row r="599" spans="3:3" ht="13.2">
      <c r="C599" s="44"/>
    </row>
    <row r="600" spans="3:3" ht="13.2">
      <c r="C600" s="44"/>
    </row>
    <row r="601" spans="3:3" ht="13.2">
      <c r="C601" s="44"/>
    </row>
    <row r="602" spans="3:3" ht="13.2">
      <c r="C602" s="44"/>
    </row>
    <row r="603" spans="3:3" ht="13.2">
      <c r="C603" s="44"/>
    </row>
    <row r="604" spans="3:3" ht="13.2">
      <c r="C604" s="44"/>
    </row>
    <row r="605" spans="3:3" ht="13.2">
      <c r="C605" s="44"/>
    </row>
    <row r="606" spans="3:3" ht="13.2">
      <c r="C606" s="44"/>
    </row>
    <row r="607" spans="3:3" ht="13.2">
      <c r="C607" s="44"/>
    </row>
    <row r="608" spans="3:3" ht="13.2">
      <c r="C608" s="44"/>
    </row>
    <row r="609" spans="3:3" ht="13.2">
      <c r="C609" s="44"/>
    </row>
    <row r="610" spans="3:3" ht="13.2">
      <c r="C610" s="44"/>
    </row>
    <row r="611" spans="3:3" ht="13.2">
      <c r="C611" s="44"/>
    </row>
    <row r="612" spans="3:3" ht="13.2">
      <c r="C612" s="44"/>
    </row>
    <row r="613" spans="3:3" ht="13.2">
      <c r="C613" s="44"/>
    </row>
    <row r="614" spans="3:3" ht="13.2">
      <c r="C614" s="44"/>
    </row>
    <row r="615" spans="3:3" ht="13.2">
      <c r="C615" s="44"/>
    </row>
    <row r="616" spans="3:3" ht="13.2">
      <c r="C616" s="44"/>
    </row>
    <row r="617" spans="3:3" ht="13.2">
      <c r="C617" s="44"/>
    </row>
    <row r="618" spans="3:3" ht="13.2">
      <c r="C618" s="44"/>
    </row>
    <row r="619" spans="3:3" ht="13.2">
      <c r="C619" s="44"/>
    </row>
    <row r="620" spans="3:3" ht="13.2">
      <c r="C620" s="44"/>
    </row>
    <row r="621" spans="3:3" ht="13.2">
      <c r="C621" s="44"/>
    </row>
    <row r="622" spans="3:3" ht="13.2">
      <c r="C622" s="44"/>
    </row>
    <row r="623" spans="3:3" ht="13.2">
      <c r="C623" s="44"/>
    </row>
    <row r="624" spans="3:3" ht="13.2">
      <c r="C624" s="44"/>
    </row>
    <row r="625" spans="3:3" ht="13.2">
      <c r="C625" s="44"/>
    </row>
    <row r="626" spans="3:3" ht="13.2">
      <c r="C626" s="44"/>
    </row>
    <row r="627" spans="3:3" ht="13.2">
      <c r="C627" s="44"/>
    </row>
    <row r="628" spans="3:3" ht="13.2">
      <c r="C628" s="44"/>
    </row>
    <row r="629" spans="3:3" ht="13.2">
      <c r="C629" s="44"/>
    </row>
    <row r="630" spans="3:3" ht="13.2">
      <c r="C630" s="44"/>
    </row>
    <row r="631" spans="3:3" ht="13.2">
      <c r="C631" s="44"/>
    </row>
    <row r="632" spans="3:3" ht="13.2">
      <c r="C632" s="44"/>
    </row>
    <row r="633" spans="3:3" ht="13.2">
      <c r="C633" s="44"/>
    </row>
    <row r="634" spans="3:3" ht="13.2">
      <c r="C634" s="44"/>
    </row>
    <row r="635" spans="3:3" ht="13.2">
      <c r="C635" s="44"/>
    </row>
    <row r="636" spans="3:3" ht="13.2">
      <c r="C636" s="44"/>
    </row>
    <row r="637" spans="3:3" ht="13.2">
      <c r="C637" s="44"/>
    </row>
    <row r="638" spans="3:3" ht="13.2">
      <c r="C638" s="44"/>
    </row>
    <row r="639" spans="3:3" ht="13.2">
      <c r="C639" s="44"/>
    </row>
    <row r="640" spans="3:3" ht="13.2">
      <c r="C640" s="44"/>
    </row>
    <row r="641" spans="3:3" ht="13.2">
      <c r="C641" s="44"/>
    </row>
    <row r="642" spans="3:3" ht="13.2">
      <c r="C642" s="44"/>
    </row>
    <row r="643" spans="3:3" ht="13.2">
      <c r="C643" s="44"/>
    </row>
    <row r="644" spans="3:3" ht="13.2">
      <c r="C644" s="44"/>
    </row>
    <row r="645" spans="3:3" ht="13.2">
      <c r="C645" s="44"/>
    </row>
    <row r="646" spans="3:3" ht="13.2">
      <c r="C646" s="44"/>
    </row>
    <row r="647" spans="3:3" ht="13.2">
      <c r="C647" s="44"/>
    </row>
    <row r="648" spans="3:3" ht="13.2">
      <c r="C648" s="44"/>
    </row>
    <row r="649" spans="3:3" ht="13.2">
      <c r="C649" s="44"/>
    </row>
    <row r="650" spans="3:3" ht="13.2">
      <c r="C650" s="44"/>
    </row>
    <row r="651" spans="3:3" ht="13.2">
      <c r="C651" s="44"/>
    </row>
    <row r="652" spans="3:3" ht="13.2">
      <c r="C652" s="44"/>
    </row>
    <row r="653" spans="3:3" ht="13.2">
      <c r="C653" s="44"/>
    </row>
    <row r="654" spans="3:3" ht="13.2">
      <c r="C654" s="44"/>
    </row>
    <row r="655" spans="3:3" ht="13.2">
      <c r="C655" s="44"/>
    </row>
    <row r="656" spans="3:3" ht="13.2">
      <c r="C656" s="44"/>
    </row>
    <row r="657" spans="3:3" ht="13.2">
      <c r="C657" s="44"/>
    </row>
    <row r="658" spans="3:3" ht="13.2">
      <c r="C658" s="44"/>
    </row>
    <row r="659" spans="3:3" ht="13.2">
      <c r="C659" s="44"/>
    </row>
    <row r="660" spans="3:3" ht="13.2">
      <c r="C660" s="44"/>
    </row>
    <row r="661" spans="3:3" ht="13.2">
      <c r="C661" s="44"/>
    </row>
    <row r="662" spans="3:3" ht="13.2">
      <c r="C662" s="44"/>
    </row>
    <row r="663" spans="3:3" ht="13.2">
      <c r="C663" s="44"/>
    </row>
    <row r="664" spans="3:3" ht="13.2">
      <c r="C664" s="44"/>
    </row>
    <row r="665" spans="3:3" ht="13.2">
      <c r="C665" s="44"/>
    </row>
    <row r="666" spans="3:3" ht="13.2">
      <c r="C666" s="44"/>
    </row>
    <row r="667" spans="3:3" ht="13.2">
      <c r="C667" s="44"/>
    </row>
    <row r="668" spans="3:3" ht="13.2">
      <c r="C668" s="44"/>
    </row>
    <row r="669" spans="3:3" ht="13.2">
      <c r="C669" s="44"/>
    </row>
    <row r="670" spans="3:3" ht="13.2">
      <c r="C670" s="44"/>
    </row>
    <row r="671" spans="3:3" ht="13.2">
      <c r="C671" s="44"/>
    </row>
    <row r="672" spans="3:3" ht="13.2">
      <c r="C672" s="44"/>
    </row>
    <row r="673" spans="3:3" ht="13.2">
      <c r="C673" s="44"/>
    </row>
    <row r="674" spans="3:3" ht="13.2">
      <c r="C674" s="44"/>
    </row>
    <row r="675" spans="3:3" ht="13.2">
      <c r="C675" s="44"/>
    </row>
    <row r="676" spans="3:3" ht="13.2">
      <c r="C676" s="44"/>
    </row>
    <row r="677" spans="3:3" ht="13.2">
      <c r="C677" s="44"/>
    </row>
    <row r="678" spans="3:3" ht="13.2">
      <c r="C678" s="44"/>
    </row>
    <row r="679" spans="3:3" ht="13.2">
      <c r="C679" s="44"/>
    </row>
    <row r="680" spans="3:3" ht="13.2">
      <c r="C680" s="44"/>
    </row>
    <row r="681" spans="3:3" ht="13.2">
      <c r="C681" s="44"/>
    </row>
    <row r="682" spans="3:3" ht="13.2">
      <c r="C682" s="44"/>
    </row>
    <row r="683" spans="3:3" ht="13.2">
      <c r="C683" s="44"/>
    </row>
    <row r="684" spans="3:3" ht="13.2">
      <c r="C684" s="44"/>
    </row>
    <row r="685" spans="3:3" ht="13.2">
      <c r="C685" s="44"/>
    </row>
    <row r="686" spans="3:3" ht="13.2">
      <c r="C686" s="44"/>
    </row>
    <row r="687" spans="3:3" ht="13.2">
      <c r="C687" s="44"/>
    </row>
    <row r="688" spans="3:3" ht="13.2">
      <c r="C688" s="44"/>
    </row>
    <row r="689" spans="3:3" ht="13.2">
      <c r="C689" s="44"/>
    </row>
    <row r="690" spans="3:3" ht="13.2">
      <c r="C690" s="44"/>
    </row>
    <row r="691" spans="3:3" ht="13.2">
      <c r="C691" s="44"/>
    </row>
    <row r="692" spans="3:3" ht="13.2">
      <c r="C692" s="44"/>
    </row>
    <row r="693" spans="3:3" ht="13.2">
      <c r="C693" s="44"/>
    </row>
    <row r="694" spans="3:3" ht="13.2">
      <c r="C694" s="44"/>
    </row>
    <row r="695" spans="3:3" ht="13.2">
      <c r="C695" s="44"/>
    </row>
    <row r="696" spans="3:3" ht="13.2">
      <c r="C696" s="44"/>
    </row>
    <row r="697" spans="3:3" ht="13.2">
      <c r="C697" s="44"/>
    </row>
    <row r="698" spans="3:3" ht="13.2">
      <c r="C698" s="44"/>
    </row>
    <row r="699" spans="3:3" ht="13.2">
      <c r="C699" s="44"/>
    </row>
    <row r="700" spans="3:3" ht="13.2">
      <c r="C700" s="44"/>
    </row>
    <row r="701" spans="3:3" ht="13.2">
      <c r="C701" s="44"/>
    </row>
    <row r="702" spans="3:3" ht="13.2">
      <c r="C702" s="44"/>
    </row>
    <row r="703" spans="3:3" ht="13.2">
      <c r="C703" s="44"/>
    </row>
    <row r="704" spans="3:3" ht="13.2">
      <c r="C704" s="44"/>
    </row>
    <row r="705" spans="3:3" ht="13.2">
      <c r="C705" s="44"/>
    </row>
    <row r="706" spans="3:3" ht="13.2">
      <c r="C706" s="44"/>
    </row>
    <row r="707" spans="3:3" ht="13.2">
      <c r="C707" s="44"/>
    </row>
    <row r="708" spans="3:3" ht="13.2">
      <c r="C708" s="44"/>
    </row>
    <row r="709" spans="3:3" ht="13.2">
      <c r="C709" s="44"/>
    </row>
    <row r="710" spans="3:3" ht="13.2">
      <c r="C710" s="44"/>
    </row>
    <row r="711" spans="3:3" ht="13.2">
      <c r="C711" s="44"/>
    </row>
    <row r="712" spans="3:3" ht="13.2">
      <c r="C712" s="44"/>
    </row>
    <row r="713" spans="3:3" ht="13.2">
      <c r="C713" s="44"/>
    </row>
    <row r="714" spans="3:3" ht="13.2">
      <c r="C714" s="44"/>
    </row>
    <row r="715" spans="3:3" ht="13.2">
      <c r="C715" s="44"/>
    </row>
    <row r="716" spans="3:3" ht="13.2">
      <c r="C716" s="44"/>
    </row>
    <row r="717" spans="3:3" ht="13.2">
      <c r="C717" s="44"/>
    </row>
    <row r="718" spans="3:3" ht="13.2">
      <c r="C718" s="44"/>
    </row>
    <row r="719" spans="3:3" ht="13.2">
      <c r="C719" s="44"/>
    </row>
    <row r="720" spans="3:3" ht="13.2">
      <c r="C720" s="44"/>
    </row>
    <row r="721" spans="3:3" ht="13.2">
      <c r="C721" s="44"/>
    </row>
    <row r="722" spans="3:3" ht="13.2">
      <c r="C722" s="44"/>
    </row>
    <row r="723" spans="3:3" ht="13.2">
      <c r="C723" s="44"/>
    </row>
    <row r="724" spans="3:3" ht="13.2">
      <c r="C724" s="44"/>
    </row>
    <row r="725" spans="3:3" ht="13.2">
      <c r="C725" s="44"/>
    </row>
    <row r="726" spans="3:3" ht="13.2">
      <c r="C726" s="44"/>
    </row>
    <row r="727" spans="3:3" ht="13.2">
      <c r="C727" s="44"/>
    </row>
    <row r="728" spans="3:3" ht="13.2">
      <c r="C728" s="44"/>
    </row>
    <row r="729" spans="3:3" ht="13.2">
      <c r="C729" s="44"/>
    </row>
    <row r="730" spans="3:3" ht="13.2">
      <c r="C730" s="44"/>
    </row>
    <row r="731" spans="3:3" ht="13.2">
      <c r="C731" s="44"/>
    </row>
    <row r="732" spans="3:3" ht="13.2">
      <c r="C732" s="44"/>
    </row>
    <row r="733" spans="3:3" ht="13.2">
      <c r="C733" s="44"/>
    </row>
    <row r="734" spans="3:3" ht="13.2">
      <c r="C734" s="44"/>
    </row>
    <row r="735" spans="3:3" ht="13.2">
      <c r="C735" s="44"/>
    </row>
    <row r="736" spans="3:3" ht="13.2">
      <c r="C736" s="44"/>
    </row>
    <row r="737" spans="3:3" ht="13.2">
      <c r="C737" s="44"/>
    </row>
    <row r="738" spans="3:3" ht="13.2">
      <c r="C738" s="44"/>
    </row>
    <row r="739" spans="3:3" ht="13.2">
      <c r="C739" s="44"/>
    </row>
    <row r="740" spans="3:3" ht="13.2">
      <c r="C740" s="44"/>
    </row>
    <row r="741" spans="3:3" ht="13.2">
      <c r="C741" s="44"/>
    </row>
    <row r="742" spans="3:3" ht="13.2">
      <c r="C742" s="44"/>
    </row>
    <row r="743" spans="3:3" ht="13.2">
      <c r="C743" s="44"/>
    </row>
    <row r="744" spans="3:3" ht="13.2">
      <c r="C744" s="44"/>
    </row>
    <row r="745" spans="3:3" ht="13.2">
      <c r="C745" s="44"/>
    </row>
    <row r="746" spans="3:3" ht="13.2">
      <c r="C746" s="44"/>
    </row>
    <row r="747" spans="3:3" ht="13.2">
      <c r="C747" s="44"/>
    </row>
    <row r="748" spans="3:3" ht="13.2">
      <c r="C748" s="44"/>
    </row>
    <row r="749" spans="3:3" ht="13.2">
      <c r="C749" s="44"/>
    </row>
    <row r="750" spans="3:3" ht="13.2">
      <c r="C750" s="44"/>
    </row>
    <row r="751" spans="3:3" ht="13.2">
      <c r="C751" s="44"/>
    </row>
    <row r="752" spans="3:3" ht="13.2">
      <c r="C752" s="44"/>
    </row>
    <row r="753" spans="3:3" ht="13.2">
      <c r="C753" s="44"/>
    </row>
    <row r="754" spans="3:3" ht="13.2">
      <c r="C754" s="44"/>
    </row>
    <row r="755" spans="3:3" ht="13.2">
      <c r="C755" s="44"/>
    </row>
    <row r="756" spans="3:3" ht="13.2">
      <c r="C756" s="44"/>
    </row>
    <row r="757" spans="3:3" ht="13.2">
      <c r="C757" s="44"/>
    </row>
    <row r="758" spans="3:3" ht="13.2">
      <c r="C758" s="44"/>
    </row>
    <row r="759" spans="3:3" ht="13.2">
      <c r="C759" s="44"/>
    </row>
    <row r="760" spans="3:3" ht="13.2">
      <c r="C760" s="44"/>
    </row>
    <row r="761" spans="3:3" ht="13.2">
      <c r="C761" s="44"/>
    </row>
    <row r="762" spans="3:3" ht="13.2">
      <c r="C762" s="44"/>
    </row>
    <row r="763" spans="3:3" ht="13.2">
      <c r="C763" s="44"/>
    </row>
    <row r="764" spans="3:3" ht="13.2">
      <c r="C764" s="44"/>
    </row>
    <row r="765" spans="3:3" ht="13.2">
      <c r="C765" s="44"/>
    </row>
    <row r="766" spans="3:3" ht="13.2">
      <c r="C766" s="44"/>
    </row>
    <row r="767" spans="3:3" ht="13.2">
      <c r="C767" s="44"/>
    </row>
    <row r="768" spans="3:3" ht="13.2">
      <c r="C768" s="44"/>
    </row>
    <row r="769" spans="3:3" ht="13.2">
      <c r="C769" s="44"/>
    </row>
    <row r="770" spans="3:3" ht="13.2">
      <c r="C770" s="44"/>
    </row>
    <row r="771" spans="3:3" ht="13.2">
      <c r="C771" s="44"/>
    </row>
    <row r="772" spans="3:3" ht="13.2">
      <c r="C772" s="44"/>
    </row>
    <row r="773" spans="3:3" ht="13.2">
      <c r="C773" s="44"/>
    </row>
    <row r="774" spans="3:3" ht="13.2">
      <c r="C774" s="44"/>
    </row>
    <row r="775" spans="3:3" ht="13.2">
      <c r="C775" s="44"/>
    </row>
    <row r="776" spans="3:3" ht="13.2">
      <c r="C776" s="44"/>
    </row>
    <row r="777" spans="3:3" ht="13.2">
      <c r="C777" s="44"/>
    </row>
    <row r="778" spans="3:3" ht="13.2">
      <c r="C778" s="44"/>
    </row>
    <row r="779" spans="3:3" ht="13.2">
      <c r="C779" s="44"/>
    </row>
    <row r="780" spans="3:3" ht="13.2">
      <c r="C780" s="44"/>
    </row>
    <row r="781" spans="3:3" ht="13.2">
      <c r="C781" s="44"/>
    </row>
    <row r="782" spans="3:3" ht="13.2">
      <c r="C782" s="44"/>
    </row>
    <row r="783" spans="3:3" ht="13.2">
      <c r="C783" s="44"/>
    </row>
    <row r="784" spans="3:3" ht="13.2">
      <c r="C784" s="44"/>
    </row>
    <row r="785" spans="3:3" ht="13.2">
      <c r="C785" s="44"/>
    </row>
    <row r="786" spans="3:3" ht="13.2">
      <c r="C786" s="44"/>
    </row>
    <row r="787" spans="3:3" ht="13.2">
      <c r="C787" s="44"/>
    </row>
    <row r="788" spans="3:3" ht="13.2">
      <c r="C788" s="44"/>
    </row>
    <row r="789" spans="3:3" ht="13.2">
      <c r="C789" s="44"/>
    </row>
    <row r="790" spans="3:3" ht="13.2">
      <c r="C790" s="44"/>
    </row>
    <row r="791" spans="3:3" ht="13.2">
      <c r="C791" s="44"/>
    </row>
    <row r="792" spans="3:3" ht="13.2">
      <c r="C792" s="44"/>
    </row>
    <row r="793" spans="3:3" ht="13.2">
      <c r="C793" s="44"/>
    </row>
    <row r="794" spans="3:3" ht="13.2">
      <c r="C794" s="44"/>
    </row>
    <row r="795" spans="3:3" ht="13.2">
      <c r="C795" s="44"/>
    </row>
    <row r="796" spans="3:3" ht="13.2">
      <c r="C796" s="44"/>
    </row>
    <row r="797" spans="3:3" ht="13.2">
      <c r="C797" s="44"/>
    </row>
    <row r="798" spans="3:3" ht="13.2">
      <c r="C798" s="44"/>
    </row>
    <row r="799" spans="3:3" ht="13.2">
      <c r="C799" s="44"/>
    </row>
    <row r="800" spans="3:3" ht="13.2">
      <c r="C800" s="44"/>
    </row>
    <row r="801" spans="3:3" ht="13.2">
      <c r="C801" s="44"/>
    </row>
    <row r="802" spans="3:3" ht="13.2">
      <c r="C802" s="44"/>
    </row>
    <row r="803" spans="3:3" ht="13.2">
      <c r="C803" s="44"/>
    </row>
    <row r="804" spans="3:3" ht="13.2">
      <c r="C804" s="44"/>
    </row>
    <row r="805" spans="3:3" ht="13.2">
      <c r="C805" s="44"/>
    </row>
    <row r="806" spans="3:3" ht="13.2">
      <c r="C806" s="44"/>
    </row>
    <row r="807" spans="3:3" ht="13.2">
      <c r="C807" s="44"/>
    </row>
    <row r="808" spans="3:3" ht="13.2">
      <c r="C808" s="44"/>
    </row>
    <row r="809" spans="3:3" ht="13.2">
      <c r="C809" s="44"/>
    </row>
    <row r="810" spans="3:3" ht="13.2">
      <c r="C810" s="44"/>
    </row>
    <row r="811" spans="3:3" ht="13.2">
      <c r="C811" s="44"/>
    </row>
    <row r="812" spans="3:3" ht="13.2">
      <c r="C812" s="44"/>
    </row>
    <row r="813" spans="3:3" ht="13.2">
      <c r="C813" s="44"/>
    </row>
    <row r="814" spans="3:3" ht="13.2">
      <c r="C814" s="44"/>
    </row>
    <row r="815" spans="3:3" ht="13.2">
      <c r="C815" s="44"/>
    </row>
    <row r="816" spans="3:3" ht="13.2">
      <c r="C816" s="44"/>
    </row>
    <row r="817" spans="3:3" ht="13.2">
      <c r="C817" s="44"/>
    </row>
    <row r="818" spans="3:3" ht="13.2">
      <c r="C818" s="44"/>
    </row>
    <row r="819" spans="3:3" ht="13.2">
      <c r="C819" s="44"/>
    </row>
    <row r="820" spans="3:3" ht="13.2">
      <c r="C820" s="44"/>
    </row>
    <row r="821" spans="3:3" ht="13.2">
      <c r="C821" s="44"/>
    </row>
    <row r="822" spans="3:3" ht="13.2">
      <c r="C822" s="44"/>
    </row>
    <row r="823" spans="3:3" ht="13.2">
      <c r="C823" s="44"/>
    </row>
    <row r="824" spans="3:3" ht="13.2">
      <c r="C824" s="44"/>
    </row>
    <row r="825" spans="3:3" ht="13.2">
      <c r="C825" s="44"/>
    </row>
    <row r="826" spans="3:3" ht="13.2">
      <c r="C826" s="44"/>
    </row>
    <row r="827" spans="3:3" ht="13.2">
      <c r="C827" s="44"/>
    </row>
    <row r="828" spans="3:3" ht="13.2">
      <c r="C828" s="44"/>
    </row>
    <row r="829" spans="3:3" ht="13.2">
      <c r="C829" s="44"/>
    </row>
    <row r="830" spans="3:3" ht="13.2">
      <c r="C830" s="44"/>
    </row>
    <row r="831" spans="3:3" ht="13.2">
      <c r="C831" s="44"/>
    </row>
    <row r="832" spans="3:3" ht="13.2">
      <c r="C832" s="44"/>
    </row>
    <row r="833" spans="3:3" ht="13.2">
      <c r="C833" s="44"/>
    </row>
    <row r="834" spans="3:3" ht="13.2">
      <c r="C834" s="44"/>
    </row>
    <row r="835" spans="3:3" ht="13.2">
      <c r="C835" s="44"/>
    </row>
    <row r="836" spans="3:3" ht="13.2">
      <c r="C836" s="44"/>
    </row>
    <row r="837" spans="3:3" ht="13.2">
      <c r="C837" s="44"/>
    </row>
    <row r="838" spans="3:3" ht="13.2">
      <c r="C838" s="44"/>
    </row>
    <row r="839" spans="3:3" ht="13.2">
      <c r="C839" s="44"/>
    </row>
    <row r="840" spans="3:3" ht="13.2">
      <c r="C840" s="44"/>
    </row>
    <row r="841" spans="3:3" ht="13.2">
      <c r="C841" s="44"/>
    </row>
    <row r="842" spans="3:3" ht="13.2">
      <c r="C842" s="44"/>
    </row>
    <row r="843" spans="3:3" ht="13.2">
      <c r="C843" s="44"/>
    </row>
    <row r="844" spans="3:3" ht="13.2">
      <c r="C844" s="44"/>
    </row>
    <row r="845" spans="3:3" ht="13.2">
      <c r="C845" s="44"/>
    </row>
    <row r="846" spans="3:3" ht="13.2">
      <c r="C846" s="44"/>
    </row>
    <row r="847" spans="3:3" ht="13.2">
      <c r="C847" s="44"/>
    </row>
    <row r="848" spans="3:3" ht="13.2">
      <c r="C848" s="44"/>
    </row>
    <row r="849" spans="3:3" ht="13.2">
      <c r="C849" s="44"/>
    </row>
    <row r="850" spans="3:3" ht="13.2">
      <c r="C850" s="44"/>
    </row>
    <row r="851" spans="3:3" ht="13.2">
      <c r="C851" s="44"/>
    </row>
    <row r="852" spans="3:3" ht="13.2">
      <c r="C852" s="44"/>
    </row>
    <row r="853" spans="3:3" ht="13.2">
      <c r="C853" s="44"/>
    </row>
    <row r="854" spans="3:3" ht="13.2">
      <c r="C854" s="44"/>
    </row>
    <row r="855" spans="3:3" ht="13.2">
      <c r="C855" s="44"/>
    </row>
    <row r="856" spans="3:3" ht="13.2">
      <c r="C856" s="44"/>
    </row>
    <row r="857" spans="3:3" ht="13.2">
      <c r="C857" s="44"/>
    </row>
    <row r="858" spans="3:3" ht="13.2">
      <c r="C858" s="44"/>
    </row>
    <row r="859" spans="3:3" ht="13.2">
      <c r="C859" s="44"/>
    </row>
    <row r="860" spans="3:3" ht="13.2">
      <c r="C860" s="44"/>
    </row>
    <row r="861" spans="3:3" ht="13.2">
      <c r="C861" s="44"/>
    </row>
    <row r="862" spans="3:3" ht="13.2">
      <c r="C862" s="44"/>
    </row>
    <row r="863" spans="3:3" ht="13.2">
      <c r="C863" s="44"/>
    </row>
    <row r="864" spans="3:3" ht="13.2">
      <c r="C864" s="44"/>
    </row>
    <row r="865" spans="3:3" ht="13.2">
      <c r="C865" s="44"/>
    </row>
    <row r="866" spans="3:3" ht="13.2">
      <c r="C866" s="44"/>
    </row>
    <row r="867" spans="3:3" ht="13.2">
      <c r="C867" s="44"/>
    </row>
    <row r="868" spans="3:3" ht="13.2">
      <c r="C868" s="44"/>
    </row>
    <row r="869" spans="3:3" ht="13.2">
      <c r="C869" s="44"/>
    </row>
    <row r="870" spans="3:3" ht="13.2">
      <c r="C870" s="44"/>
    </row>
    <row r="871" spans="3:3" ht="13.2">
      <c r="C871" s="44"/>
    </row>
    <row r="872" spans="3:3" ht="13.2">
      <c r="C872" s="44"/>
    </row>
    <row r="873" spans="3:3" ht="13.2">
      <c r="C873" s="44"/>
    </row>
    <row r="874" spans="3:3" ht="13.2">
      <c r="C874" s="44"/>
    </row>
    <row r="875" spans="3:3" ht="13.2">
      <c r="C875" s="44"/>
    </row>
    <row r="876" spans="3:3" ht="13.2">
      <c r="C876" s="44"/>
    </row>
    <row r="877" spans="3:3" ht="13.2">
      <c r="C877" s="44"/>
    </row>
    <row r="878" spans="3:3" ht="13.2">
      <c r="C878" s="44"/>
    </row>
    <row r="879" spans="3:3" ht="13.2">
      <c r="C879" s="44"/>
    </row>
    <row r="880" spans="3:3" ht="13.2">
      <c r="C880" s="44"/>
    </row>
    <row r="881" spans="3:3" ht="13.2">
      <c r="C881" s="44"/>
    </row>
    <row r="882" spans="3:3" ht="13.2">
      <c r="C882" s="44"/>
    </row>
    <row r="883" spans="3:3" ht="13.2">
      <c r="C883" s="44"/>
    </row>
    <row r="884" spans="3:3" ht="13.2">
      <c r="C884" s="44"/>
    </row>
    <row r="885" spans="3:3" ht="13.2">
      <c r="C885" s="44"/>
    </row>
    <row r="886" spans="3:3" ht="13.2">
      <c r="C886" s="44"/>
    </row>
    <row r="887" spans="3:3" ht="13.2">
      <c r="C887" s="44"/>
    </row>
    <row r="888" spans="3:3" ht="13.2">
      <c r="C888" s="44"/>
    </row>
    <row r="889" spans="3:3" ht="13.2">
      <c r="C889" s="44"/>
    </row>
    <row r="890" spans="3:3" ht="13.2">
      <c r="C890" s="44"/>
    </row>
    <row r="891" spans="3:3" ht="13.2">
      <c r="C891" s="44"/>
    </row>
    <row r="892" spans="3:3" ht="13.2">
      <c r="C892" s="44"/>
    </row>
    <row r="893" spans="3:3" ht="13.2">
      <c r="C893" s="44"/>
    </row>
    <row r="894" spans="3:3" ht="13.2">
      <c r="C894" s="44"/>
    </row>
    <row r="895" spans="3:3" ht="13.2">
      <c r="C895" s="44"/>
    </row>
    <row r="896" spans="3:3" ht="13.2">
      <c r="C896" s="44"/>
    </row>
    <row r="897" spans="3:3" ht="13.2">
      <c r="C897" s="44"/>
    </row>
    <row r="898" spans="3:3" ht="13.2">
      <c r="C898" s="44"/>
    </row>
    <row r="899" spans="3:3" ht="13.2">
      <c r="C899" s="44"/>
    </row>
    <row r="900" spans="3:3" ht="13.2">
      <c r="C900" s="44"/>
    </row>
    <row r="901" spans="3:3" ht="13.2">
      <c r="C901" s="44"/>
    </row>
    <row r="902" spans="3:3" ht="13.2">
      <c r="C902" s="44"/>
    </row>
    <row r="903" spans="3:3" ht="13.2">
      <c r="C903" s="44"/>
    </row>
    <row r="904" spans="3:3" ht="13.2">
      <c r="C904" s="44"/>
    </row>
    <row r="905" spans="3:3" ht="13.2">
      <c r="C905" s="44"/>
    </row>
    <row r="906" spans="3:3" ht="13.2">
      <c r="C906" s="44"/>
    </row>
    <row r="907" spans="3:3" ht="13.2">
      <c r="C907" s="44"/>
    </row>
    <row r="908" spans="3:3" ht="13.2">
      <c r="C908" s="44"/>
    </row>
    <row r="909" spans="3:3" ht="13.2">
      <c r="C909" s="44"/>
    </row>
    <row r="910" spans="3:3" ht="13.2">
      <c r="C910" s="44"/>
    </row>
    <row r="911" spans="3:3" ht="13.2">
      <c r="C911" s="44"/>
    </row>
    <row r="912" spans="3:3" ht="13.2">
      <c r="C912" s="44"/>
    </row>
    <row r="913" spans="3:3" ht="13.2">
      <c r="C913" s="44"/>
    </row>
    <row r="914" spans="3:3" ht="13.2">
      <c r="C914" s="44"/>
    </row>
    <row r="915" spans="3:3" ht="13.2">
      <c r="C915" s="44"/>
    </row>
    <row r="916" spans="3:3" ht="13.2">
      <c r="C916" s="44"/>
    </row>
    <row r="917" spans="3:3" ht="13.2">
      <c r="C917" s="44"/>
    </row>
    <row r="918" spans="3:3" ht="13.2">
      <c r="C918" s="44"/>
    </row>
    <row r="919" spans="3:3" ht="13.2">
      <c r="C919" s="44"/>
    </row>
    <row r="920" spans="3:3" ht="13.2">
      <c r="C920" s="44"/>
    </row>
    <row r="921" spans="3:3" ht="13.2">
      <c r="C921" s="44"/>
    </row>
    <row r="922" spans="3:3" ht="13.2">
      <c r="C922" s="44"/>
    </row>
    <row r="923" spans="3:3" ht="13.2">
      <c r="C923" s="44"/>
    </row>
    <row r="924" spans="3:3" ht="13.2">
      <c r="C924" s="44"/>
    </row>
    <row r="925" spans="3:3" ht="13.2">
      <c r="C925" s="44"/>
    </row>
    <row r="926" spans="3:3" ht="13.2">
      <c r="C926" s="44"/>
    </row>
    <row r="927" spans="3:3" ht="13.2">
      <c r="C927" s="44"/>
    </row>
    <row r="928" spans="3:3" ht="13.2">
      <c r="C928" s="44"/>
    </row>
    <row r="929" spans="3:3" ht="13.2">
      <c r="C929" s="44"/>
    </row>
    <row r="930" spans="3:3" ht="13.2">
      <c r="C930" s="44"/>
    </row>
    <row r="931" spans="3:3" ht="13.2">
      <c r="C931" s="44"/>
    </row>
    <row r="932" spans="3:3" ht="13.2">
      <c r="C932" s="44"/>
    </row>
    <row r="933" spans="3:3" ht="13.2">
      <c r="C933" s="44"/>
    </row>
    <row r="934" spans="3:3" ht="13.2">
      <c r="C934" s="44"/>
    </row>
    <row r="935" spans="3:3" ht="13.2">
      <c r="C935" s="44"/>
    </row>
    <row r="936" spans="3:3" ht="13.2">
      <c r="C936" s="44"/>
    </row>
    <row r="937" spans="3:3" ht="13.2">
      <c r="C937" s="44"/>
    </row>
    <row r="938" spans="3:3" ht="13.2">
      <c r="C938" s="44"/>
    </row>
    <row r="939" spans="3:3" ht="13.2">
      <c r="C939" s="44"/>
    </row>
    <row r="940" spans="3:3" ht="13.2">
      <c r="C940" s="44"/>
    </row>
    <row r="941" spans="3:3" ht="13.2">
      <c r="C941" s="44"/>
    </row>
    <row r="942" spans="3:3" ht="13.2">
      <c r="C942" s="44"/>
    </row>
    <row r="943" spans="3:3" ht="13.2">
      <c r="C943" s="44"/>
    </row>
    <row r="944" spans="3:3" ht="13.2">
      <c r="C944" s="44"/>
    </row>
    <row r="945" spans="3:3" ht="13.2">
      <c r="C945" s="44"/>
    </row>
    <row r="946" spans="3:3" ht="13.2">
      <c r="C946" s="44"/>
    </row>
    <row r="947" spans="3:3" ht="13.2">
      <c r="C947" s="44"/>
    </row>
    <row r="948" spans="3:3" ht="13.2">
      <c r="C948" s="44"/>
    </row>
    <row r="949" spans="3:3" ht="13.2">
      <c r="C949" s="44"/>
    </row>
    <row r="950" spans="3:3" ht="13.2">
      <c r="C950" s="44"/>
    </row>
    <row r="951" spans="3:3" ht="13.2">
      <c r="C951" s="44"/>
    </row>
    <row r="952" spans="3:3" ht="13.2">
      <c r="C952" s="44"/>
    </row>
    <row r="953" spans="3:3" ht="13.2">
      <c r="C953" s="44"/>
    </row>
    <row r="954" spans="3:3" ht="13.2">
      <c r="C954" s="44"/>
    </row>
    <row r="955" spans="3:3" ht="13.2">
      <c r="C955" s="44"/>
    </row>
    <row r="956" spans="3:3" ht="13.2">
      <c r="C956" s="44"/>
    </row>
    <row r="957" spans="3:3" ht="13.2">
      <c r="C957" s="44"/>
    </row>
    <row r="958" spans="3:3" ht="13.2">
      <c r="C958" s="44"/>
    </row>
    <row r="959" spans="3:3" ht="13.2">
      <c r="C959" s="44"/>
    </row>
    <row r="960" spans="3:3" ht="13.2">
      <c r="C960" s="44"/>
    </row>
    <row r="961" spans="3:3" ht="13.2">
      <c r="C961" s="44"/>
    </row>
    <row r="962" spans="3:3" ht="13.2">
      <c r="C962" s="44"/>
    </row>
    <row r="963" spans="3:3" ht="13.2">
      <c r="C963" s="44"/>
    </row>
    <row r="964" spans="3:3" ht="13.2">
      <c r="C964" s="44"/>
    </row>
    <row r="965" spans="3:3" ht="13.2">
      <c r="C965" s="44"/>
    </row>
    <row r="966" spans="3:3" ht="13.2">
      <c r="C966" s="44"/>
    </row>
    <row r="967" spans="3:3" ht="13.2">
      <c r="C967" s="44"/>
    </row>
    <row r="968" spans="3:3" ht="13.2">
      <c r="C968" s="44"/>
    </row>
    <row r="969" spans="3:3" ht="13.2">
      <c r="C969" s="44"/>
    </row>
    <row r="970" spans="3:3" ht="13.2">
      <c r="C970" s="44"/>
    </row>
    <row r="971" spans="3:3" ht="13.2">
      <c r="C971" s="44"/>
    </row>
    <row r="972" spans="3:3" ht="13.2">
      <c r="C972" s="44"/>
    </row>
    <row r="973" spans="3:3" ht="13.2">
      <c r="C973" s="44"/>
    </row>
    <row r="974" spans="3:3" ht="13.2">
      <c r="C974" s="44"/>
    </row>
    <row r="975" spans="3:3" ht="13.2">
      <c r="C975" s="44"/>
    </row>
    <row r="976" spans="3:3" ht="13.2">
      <c r="C976" s="44"/>
    </row>
    <row r="977" spans="3:3" ht="13.2">
      <c r="C977" s="44"/>
    </row>
    <row r="978" spans="3:3" ht="13.2">
      <c r="C978" s="44"/>
    </row>
    <row r="979" spans="3:3" ht="13.2">
      <c r="C979" s="44"/>
    </row>
    <row r="980" spans="3:3" ht="13.2">
      <c r="C980" s="44"/>
    </row>
    <row r="981" spans="3:3" ht="13.2">
      <c r="C981" s="44"/>
    </row>
    <row r="982" spans="3:3" ht="13.2">
      <c r="C982" s="44"/>
    </row>
    <row r="983" spans="3:3" ht="13.2">
      <c r="C983" s="44"/>
    </row>
    <row r="984" spans="3:3" ht="13.2">
      <c r="C984" s="44"/>
    </row>
    <row r="985" spans="3:3" ht="13.2">
      <c r="C985" s="44"/>
    </row>
    <row r="986" spans="3:3" ht="13.2">
      <c r="C986" s="44"/>
    </row>
    <row r="987" spans="3:3" ht="13.2">
      <c r="C987" s="44"/>
    </row>
    <row r="988" spans="3:3" ht="13.2">
      <c r="C988" s="44"/>
    </row>
    <row r="989" spans="3:3" ht="13.2">
      <c r="C989" s="44"/>
    </row>
    <row r="990" spans="3:3" ht="13.2">
      <c r="C990" s="44"/>
    </row>
    <row r="991" spans="3:3" ht="13.2">
      <c r="C991" s="44"/>
    </row>
    <row r="992" spans="3:3" ht="13.2">
      <c r="C992" s="44"/>
    </row>
    <row r="993" spans="3:3" ht="13.2">
      <c r="C993" s="44"/>
    </row>
    <row r="994" spans="3:3" ht="13.2">
      <c r="C994" s="44"/>
    </row>
    <row r="995" spans="3:3" ht="13.2">
      <c r="C995" s="44"/>
    </row>
    <row r="996" spans="3:3" ht="13.2">
      <c r="C996" s="44"/>
    </row>
    <row r="997" spans="3:3" ht="13.2">
      <c r="C997" s="44"/>
    </row>
    <row r="998" spans="3:3" ht="13.2">
      <c r="C998" s="44"/>
    </row>
    <row r="999" spans="3:3" ht="13.2">
      <c r="C999" s="44"/>
    </row>
    <row r="1000" spans="3:3" ht="13.2">
      <c r="C1000" s="44"/>
    </row>
    <row r="1001" spans="3:3" ht="13.2">
      <c r="C1001" s="44"/>
    </row>
    <row r="1002" spans="3:3" ht="13.2">
      <c r="C1002" s="44"/>
    </row>
    <row r="1003" spans="3:3" ht="13.2">
      <c r="C1003" s="44"/>
    </row>
    <row r="1004" spans="3:3" ht="13.2">
      <c r="C1004" s="44"/>
    </row>
    <row r="1005" spans="3:3" ht="13.2">
      <c r="C1005" s="44"/>
    </row>
    <row r="1006" spans="3:3" ht="13.2">
      <c r="C1006" s="44"/>
    </row>
  </sheetData>
  <mergeCells count="8">
    <mergeCell ref="A7:C7"/>
    <mergeCell ref="A8:C8"/>
    <mergeCell ref="A2:C2"/>
    <mergeCell ref="A1:C1"/>
    <mergeCell ref="A5:C5"/>
    <mergeCell ref="A4:C4"/>
    <mergeCell ref="A6:C6"/>
    <mergeCell ref="A3:C3"/>
  </mergeCells>
  <hyperlinks>
    <hyperlink ref="A4" r:id="rId1"/>
    <hyperlink ref="A6" r:id="rId2"/>
    <hyperlink ref="A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33"/>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6.44140625" customWidth="1"/>
    <col min="4" max="4" width="38.6640625" customWidth="1"/>
    <col min="5" max="5" width="29.33203125" customWidth="1"/>
    <col min="6" max="7" width="34.88671875" customWidth="1"/>
    <col min="8" max="8" width="43.6640625" customWidth="1"/>
  </cols>
  <sheetData>
    <row r="1" spans="1:8" ht="13.8">
      <c r="A1" s="147" t="s">
        <v>5</v>
      </c>
      <c r="B1" s="130"/>
      <c r="C1" s="130"/>
      <c r="D1" s="130"/>
      <c r="E1" s="130"/>
      <c r="F1" s="130"/>
      <c r="G1" s="130"/>
      <c r="H1" s="130"/>
    </row>
    <row r="2" spans="1:8" ht="13.2">
      <c r="A2" s="7" t="s">
        <v>9</v>
      </c>
      <c r="B2" s="13" t="s">
        <v>11</v>
      </c>
      <c r="C2" s="16" t="s">
        <v>17</v>
      </c>
      <c r="D2" s="17" t="s">
        <v>20</v>
      </c>
      <c r="E2" s="19" t="s">
        <v>24</v>
      </c>
      <c r="F2" s="20" t="s">
        <v>26</v>
      </c>
      <c r="G2" s="21" t="s">
        <v>36</v>
      </c>
      <c r="H2" s="22" t="s">
        <v>37</v>
      </c>
    </row>
    <row r="3" spans="1:8" ht="13.2">
      <c r="A3" s="144" t="s">
        <v>43</v>
      </c>
      <c r="B3" s="160" t="s">
        <v>45</v>
      </c>
      <c r="C3" s="144" t="s">
        <v>47</v>
      </c>
      <c r="D3" s="144" t="s">
        <v>48</v>
      </c>
      <c r="E3" s="151" t="s">
        <v>49</v>
      </c>
      <c r="F3" s="151" t="s">
        <v>51</v>
      </c>
      <c r="G3" s="29" t="s">
        <v>53</v>
      </c>
      <c r="H3" s="148" t="str">
        <f>HYPERLINK("https://www.georgiastandards.org/Georgia-Standards/Frameworks/6th-Math-Unit-1.pdf","Georgia Unit 1: Number System Fluency   https://www.georgiastandards.org/Georgia-Standards/Frameworks/6th-Math-Unit-1.pdf")</f>
        <v>Georgia Unit 1: Number System Fluency   https://www.georgiastandards.org/Georgia-Standards/Frameworks/6th-Math-Unit-1.pdf</v>
      </c>
    </row>
    <row r="4" spans="1:8" ht="20.25" customHeight="1">
      <c r="A4" s="145"/>
      <c r="B4" s="145"/>
      <c r="C4" s="145"/>
      <c r="D4" s="145"/>
      <c r="E4" s="145"/>
      <c r="F4" s="145"/>
      <c r="G4" s="149" t="str">
        <f>HYPERLINK("https://d1uvxqwmcz8fl1.cloudfront.net/tes/resources/11192620/26ad2024-ea22-4f18-81a3-b2c750f7c0d3/image?width=500&amp;height=500&amp;version=1458170438262","https://d1uvxqwmcz8fl1.cloudfront.net/tes/resources/11192620/26ad2024-ea22-4f18-81a3-b2c750f7c0d3/image?width=500&amp;height=500&amp;version=1458170438262")</f>
        <v>https://d1uvxqwmcz8fl1.cloudfront.net/tes/resources/11192620/26ad2024-ea22-4f18-81a3-b2c750f7c0d3/image?width=500&amp;height=500&amp;version=1458170438262</v>
      </c>
      <c r="H4" s="145"/>
    </row>
    <row r="5" spans="1:8" ht="13.2">
      <c r="A5" s="145"/>
      <c r="B5" s="145"/>
      <c r="C5" s="145"/>
      <c r="D5" s="145"/>
      <c r="E5" s="145"/>
      <c r="F5" s="145"/>
      <c r="G5" s="150"/>
      <c r="H5" s="146"/>
    </row>
    <row r="6" spans="1:8" ht="13.2">
      <c r="A6" s="145"/>
      <c r="B6" s="145"/>
      <c r="C6" s="145"/>
      <c r="D6" s="145"/>
      <c r="E6" s="145"/>
      <c r="F6" s="145"/>
      <c r="G6" s="150"/>
      <c r="H6" s="41"/>
    </row>
    <row r="7" spans="1:8" ht="13.2">
      <c r="A7" s="145"/>
      <c r="B7" s="145"/>
      <c r="C7" s="145"/>
      <c r="D7" s="145"/>
      <c r="E7" s="145"/>
      <c r="F7" s="145"/>
      <c r="G7" s="150"/>
      <c r="H7" s="156" t="str">
        <f>HYPERLINK("https://www.engageny.org/file/113526/download/math-g6-m2-teacher-materials.pdf?token=5jWM7tgt","Engage NY Module 2: Arithmetic Operations Including Division of Fractions   https://www.engageny.org/file/113526/download/math-g6-m2-teacher-materials.pdf?token=5jWM7tgt")</f>
        <v>Engage NY Module 2: Arithmetic Operations Including Division of Fractions   https://www.engageny.org/file/113526/download/math-g6-m2-teacher-materials.pdf?token=5jWM7tgt</v>
      </c>
    </row>
    <row r="8" spans="1:8" ht="13.2">
      <c r="A8" s="145"/>
      <c r="B8" s="145"/>
      <c r="C8" s="145"/>
      <c r="D8" s="145"/>
      <c r="E8" s="145"/>
      <c r="F8" s="146"/>
      <c r="G8" s="46" t="s">
        <v>81</v>
      </c>
      <c r="H8" s="145"/>
    </row>
    <row r="9" spans="1:8" ht="13.2">
      <c r="A9" s="145"/>
      <c r="B9" s="145"/>
      <c r="C9" s="145"/>
      <c r="D9" s="145"/>
      <c r="E9" s="145"/>
      <c r="F9" s="28"/>
      <c r="G9" s="47" t="s">
        <v>82</v>
      </c>
      <c r="H9" s="145"/>
    </row>
    <row r="10" spans="1:8" ht="13.2">
      <c r="A10" s="145"/>
      <c r="B10" s="145"/>
      <c r="C10" s="145"/>
      <c r="D10" s="145"/>
      <c r="E10" s="145"/>
      <c r="F10" s="8"/>
      <c r="G10" s="158" t="s">
        <v>83</v>
      </c>
      <c r="H10" s="146"/>
    </row>
    <row r="11" spans="1:8" ht="13.2">
      <c r="A11" s="145"/>
      <c r="B11" s="145"/>
      <c r="C11" s="145"/>
      <c r="D11" s="145"/>
      <c r="E11" s="145"/>
      <c r="F11" s="8"/>
      <c r="G11" s="159"/>
      <c r="H11" s="49"/>
    </row>
    <row r="12" spans="1:8" ht="13.2">
      <c r="A12" s="145"/>
      <c r="B12" s="145"/>
      <c r="C12" s="145"/>
      <c r="D12" s="145"/>
      <c r="E12" s="145"/>
      <c r="F12" s="8"/>
      <c r="G12" s="50" t="s">
        <v>84</v>
      </c>
      <c r="H12" s="148" t="str">
        <f>HYPERLINK("https://www.illustrativemathematics.org/content-standards/6/NS/A/1/tasks/50","Activity: Dividing Frations/Baking Cookies https://www.illustrativemathematics.org/content-standards/6/NS/A/1/tasks/50")</f>
        <v>Activity: Dividing Frations/Baking Cookies https://www.illustrativemathematics.org/content-standards/6/NS/A/1/tasks/50</v>
      </c>
    </row>
    <row r="13" spans="1:8" ht="13.2">
      <c r="A13" s="145"/>
      <c r="B13" s="145"/>
      <c r="C13" s="145"/>
      <c r="D13" s="145"/>
      <c r="E13" s="145"/>
      <c r="F13" s="8"/>
      <c r="G13" s="157" t="str">
        <f>HYPERLINK("https://www.nctm.org/Classroom-Resources/Illuminations/Interactives/Fraction-Models/","https://www.nctm.org/Classroom-Resources/Illuminations/Interactives/Fraction-Models/")</f>
        <v>https://www.nctm.org/Classroom-Resources/Illuminations/Interactives/Fraction-Models/</v>
      </c>
      <c r="H13" s="145"/>
    </row>
    <row r="14" spans="1:8" ht="13.2">
      <c r="A14" s="145"/>
      <c r="B14" s="145"/>
      <c r="C14" s="145"/>
      <c r="D14" s="145"/>
      <c r="E14" s="145"/>
      <c r="F14" s="8"/>
      <c r="G14" s="150"/>
      <c r="H14" s="146"/>
    </row>
    <row r="15" spans="1:8" ht="13.2">
      <c r="A15" s="145"/>
      <c r="B15" s="145"/>
      <c r="C15" s="145"/>
      <c r="D15" s="145"/>
      <c r="E15" s="145"/>
      <c r="F15" s="8"/>
      <c r="G15" s="150"/>
      <c r="H15" s="49"/>
    </row>
    <row r="16" spans="1:8" ht="13.2">
      <c r="A16" s="145"/>
      <c r="B16" s="145"/>
      <c r="C16" s="145"/>
      <c r="D16" s="145"/>
      <c r="E16" s="145"/>
      <c r="F16" s="8"/>
      <c r="G16" s="51" t="s">
        <v>85</v>
      </c>
      <c r="H16" s="148" t="str">
        <f>HYPERLINK("https://www.illustrativemathematics.org/content-standards/6/NS/A/1/tasks/267","Activity: Video Game Credits/Dividing Fractions https://www.illustrativemathematics.org/content-standards/6/NS/A/1/tasks/267")</f>
        <v>Activity: Video Game Credits/Dividing Fractions https://www.illustrativemathematics.org/content-standards/6/NS/A/1/tasks/267</v>
      </c>
    </row>
    <row r="17" spans="1:8" ht="13.2">
      <c r="A17" s="146"/>
      <c r="B17" s="146"/>
      <c r="C17" s="146"/>
      <c r="D17" s="146"/>
      <c r="E17" s="145"/>
      <c r="F17" s="8"/>
      <c r="G17" s="154" t="s">
        <v>86</v>
      </c>
      <c r="H17" s="145"/>
    </row>
    <row r="18" spans="1:8" ht="13.2">
      <c r="A18" s="144" t="s">
        <v>87</v>
      </c>
      <c r="B18" s="160" t="s">
        <v>88</v>
      </c>
      <c r="C18" s="144" t="s">
        <v>89</v>
      </c>
      <c r="D18" s="144" t="s">
        <v>90</v>
      </c>
      <c r="E18" s="145"/>
      <c r="F18" s="8"/>
      <c r="G18" s="145"/>
      <c r="H18" s="146"/>
    </row>
    <row r="19" spans="1:8" ht="13.2">
      <c r="A19" s="145"/>
      <c r="B19" s="145"/>
      <c r="C19" s="145"/>
      <c r="D19" s="145"/>
      <c r="E19" s="145"/>
      <c r="F19" s="8"/>
      <c r="G19" s="52" t="s">
        <v>91</v>
      </c>
      <c r="H19" s="49"/>
    </row>
    <row r="20" spans="1:8" ht="13.2">
      <c r="A20" s="145"/>
      <c r="B20" s="145"/>
      <c r="C20" s="145"/>
      <c r="D20" s="145"/>
      <c r="E20" s="145"/>
      <c r="F20" s="8"/>
      <c r="G20" s="155" t="str">
        <f>HYPERLINK("https://www.lpssonline.com/uploads/introduction_to_tape_diagrams.pdf","Teacher Resource: What is a tape diagram? https://www.lpssonline.com/uploads/introduction_to_tape_diagrams.pdf")</f>
        <v>Teacher Resource: What is a tape diagram? https://www.lpssonline.com/uploads/introduction_to_tape_diagrams.pdf</v>
      </c>
      <c r="H20" s="148" t="str">
        <f>HYPERLINK("https://im.openupresources.org/6/teachers/4/2.html","Activity: Illustrative Mathematics Meaning of Division https://im.openupresources.org/6/teachers/4/2.html")</f>
        <v>Activity: Illustrative Mathematics Meaning of Division https://im.openupresources.org/6/teachers/4/2.html</v>
      </c>
    </row>
    <row r="21" spans="1:8" ht="13.2">
      <c r="A21" s="145"/>
      <c r="B21" s="145"/>
      <c r="C21" s="145"/>
      <c r="D21" s="145"/>
      <c r="E21" s="145"/>
      <c r="F21" s="53"/>
      <c r="G21" s="145"/>
      <c r="H21" s="145"/>
    </row>
    <row r="22" spans="1:8" ht="13.2">
      <c r="A22" s="145"/>
      <c r="B22" s="145"/>
      <c r="C22" s="145"/>
      <c r="D22" s="145"/>
      <c r="E22" s="145"/>
      <c r="F22" s="8"/>
      <c r="G22" s="145"/>
      <c r="H22" s="146"/>
    </row>
    <row r="23" spans="1:8" ht="13.2">
      <c r="A23" s="145"/>
      <c r="B23" s="145"/>
      <c r="C23" s="145"/>
      <c r="D23" s="145"/>
      <c r="E23" s="145"/>
      <c r="F23" s="8"/>
      <c r="G23" s="145"/>
      <c r="H23" s="49"/>
    </row>
    <row r="24" spans="1:8" ht="13.2">
      <c r="A24" s="145"/>
      <c r="B24" s="145"/>
      <c r="C24" s="145"/>
      <c r="D24" s="145"/>
      <c r="E24" s="145"/>
      <c r="F24" s="8"/>
      <c r="G24" s="54"/>
      <c r="H24" s="148" t="str">
        <f>HYPERLINK("https://www.illustrativemathematics.org/content-standards/tasks/2000","Activity: Illustrative Mathematics Batting Averages https://www.illustrativemathematics.org/content-standards/tasks/2000")</f>
        <v>Activity: Illustrative Mathematics Batting Averages https://www.illustrativemathematics.org/content-standards/tasks/2000</v>
      </c>
    </row>
    <row r="25" spans="1:8" ht="13.2">
      <c r="A25" s="145"/>
      <c r="B25" s="145"/>
      <c r="C25" s="145"/>
      <c r="D25" s="145"/>
      <c r="E25" s="145"/>
      <c r="F25" s="8"/>
      <c r="G25" s="55"/>
      <c r="H25" s="145"/>
    </row>
    <row r="26" spans="1:8" ht="13.2">
      <c r="A26" s="145"/>
      <c r="B26" s="145"/>
      <c r="C26" s="145"/>
      <c r="D26" s="145"/>
      <c r="E26" s="145"/>
      <c r="F26" s="8"/>
      <c r="G26" s="33"/>
      <c r="H26" s="146"/>
    </row>
    <row r="27" spans="1:8" ht="13.2">
      <c r="A27" s="146"/>
      <c r="B27" s="146"/>
      <c r="C27" s="146"/>
      <c r="D27" s="146"/>
      <c r="E27" s="145"/>
      <c r="F27" s="8"/>
      <c r="G27" s="33"/>
      <c r="H27" s="49"/>
    </row>
    <row r="28" spans="1:8" ht="13.2">
      <c r="A28" s="33"/>
      <c r="B28" s="33"/>
      <c r="C28" s="33"/>
      <c r="D28" s="33"/>
      <c r="E28" s="145"/>
      <c r="F28" s="8"/>
      <c r="G28" s="33"/>
      <c r="H28" s="152" t="str">
        <f>HYPERLINK("https://im.openupresources.org/6/teachers/4.html","Activities: Dividing Fractions https://im.openupresources.org/6/teachers/4.html")</f>
        <v>Activities: Dividing Fractions https://im.openupresources.org/6/teachers/4.html</v>
      </c>
    </row>
    <row r="29" spans="1:8" ht="13.2">
      <c r="A29" s="56"/>
      <c r="B29" s="57"/>
      <c r="C29" s="56"/>
      <c r="D29" s="56"/>
      <c r="E29" s="145"/>
      <c r="F29" s="8"/>
      <c r="G29" s="33"/>
      <c r="H29" s="146"/>
    </row>
    <row r="30" spans="1:8" ht="13.2">
      <c r="A30" s="56"/>
      <c r="B30" s="57"/>
      <c r="C30" s="56"/>
      <c r="D30" s="56"/>
      <c r="E30" s="145"/>
      <c r="F30" s="58"/>
      <c r="G30" s="33"/>
      <c r="H30" s="49"/>
    </row>
    <row r="31" spans="1:8" ht="13.2">
      <c r="A31" s="56"/>
      <c r="B31" s="57"/>
      <c r="C31" s="56"/>
      <c r="D31" s="56"/>
      <c r="E31" s="145"/>
      <c r="F31" s="59"/>
      <c r="G31" s="33"/>
      <c r="H31" s="153" t="str">
        <f>HYPERLINK("https://www.illustrativemathematics.org/progressions","Teacher Information: Fraction Progression Videos https://www.illustrativemathematics.org/progressions")</f>
        <v>Teacher Information: Fraction Progression Videos https://www.illustrativemathematics.org/progressions</v>
      </c>
    </row>
    <row r="32" spans="1:8" ht="16.5" customHeight="1">
      <c r="A32" s="56"/>
      <c r="B32" s="57"/>
      <c r="C32" s="56"/>
      <c r="D32" s="56"/>
      <c r="E32" s="145"/>
      <c r="F32" s="59"/>
      <c r="G32" s="33"/>
      <c r="H32" s="145"/>
    </row>
    <row r="33" spans="1:8" ht="13.2">
      <c r="A33" s="60"/>
      <c r="B33" s="61"/>
      <c r="C33" s="60"/>
      <c r="D33" s="60"/>
      <c r="E33" s="146"/>
      <c r="F33" s="62"/>
      <c r="G33" s="38"/>
      <c r="H33" s="146"/>
    </row>
  </sheetData>
  <mergeCells count="24">
    <mergeCell ref="H28:H29"/>
    <mergeCell ref="H31:H33"/>
    <mergeCell ref="G17:G18"/>
    <mergeCell ref="G20:G23"/>
    <mergeCell ref="H7:H10"/>
    <mergeCell ref="H12:H14"/>
    <mergeCell ref="G13:G15"/>
    <mergeCell ref="G10:G11"/>
    <mergeCell ref="H20:H22"/>
    <mergeCell ref="A18:A27"/>
    <mergeCell ref="A3:A17"/>
    <mergeCell ref="A1:H1"/>
    <mergeCell ref="H3:H5"/>
    <mergeCell ref="G4:G7"/>
    <mergeCell ref="F3:F8"/>
    <mergeCell ref="H16:H18"/>
    <mergeCell ref="H24:H26"/>
    <mergeCell ref="B3:B17"/>
    <mergeCell ref="C3:C17"/>
    <mergeCell ref="E3:E33"/>
    <mergeCell ref="D3:D17"/>
    <mergeCell ref="D18:D27"/>
    <mergeCell ref="C18:C27"/>
    <mergeCell ref="B18:B27"/>
  </mergeCells>
  <hyperlinks>
    <hyperlink ref="G10" r:id="rId1"/>
    <hyperlink ref="G17" r:id="rId2"/>
  </hyperlinks>
  <printOptions horizontalCentered="1" gridLines="1"/>
  <pageMargins left="0.25" right="0.25" top="0.75" bottom="0.75" header="0" footer="0"/>
  <pageSetup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8"/>
  <sheetViews>
    <sheetView workbookViewId="0">
      <pane ySplit="2" topLeftCell="A3" activePane="bottomLeft" state="frozen"/>
      <selection pane="bottomLeft" activeCell="B4" sqref="B4"/>
    </sheetView>
  </sheetViews>
  <sheetFormatPr defaultColWidth="14.44140625" defaultRowHeight="15.75" customHeight="1"/>
  <cols>
    <col min="1" max="1" width="30.44140625" customWidth="1"/>
    <col min="2" max="2" width="11.109375" customWidth="1"/>
    <col min="3" max="3" width="10.33203125" customWidth="1"/>
    <col min="4" max="4" width="38.6640625" customWidth="1"/>
    <col min="5" max="5" width="29.33203125" customWidth="1"/>
    <col min="6" max="7" width="34.88671875" customWidth="1"/>
    <col min="8" max="8" width="43.6640625" customWidth="1"/>
  </cols>
  <sheetData>
    <row r="1" spans="1:8" ht="13.8">
      <c r="A1" s="147" t="s">
        <v>92</v>
      </c>
      <c r="B1" s="130"/>
      <c r="C1" s="130"/>
      <c r="D1" s="130"/>
      <c r="E1" s="130"/>
      <c r="F1" s="130"/>
      <c r="G1" s="130"/>
      <c r="H1" s="130"/>
    </row>
    <row r="2" spans="1:8" ht="15.75" customHeight="1">
      <c r="A2" s="7" t="s">
        <v>9</v>
      </c>
      <c r="B2" s="63" t="s">
        <v>11</v>
      </c>
      <c r="C2" s="16" t="s">
        <v>17</v>
      </c>
      <c r="D2" s="17" t="s">
        <v>20</v>
      </c>
      <c r="E2" s="64" t="s">
        <v>24</v>
      </c>
      <c r="F2" s="20" t="s">
        <v>26</v>
      </c>
      <c r="G2" s="21" t="s">
        <v>36</v>
      </c>
      <c r="H2" s="22" t="s">
        <v>37</v>
      </c>
    </row>
    <row r="3" spans="1:8" ht="15.75" customHeight="1">
      <c r="A3" s="163" t="s">
        <v>93</v>
      </c>
      <c r="B3" s="160" t="s">
        <v>94</v>
      </c>
      <c r="C3" s="144" t="s">
        <v>47</v>
      </c>
      <c r="D3" s="167" t="s">
        <v>95</v>
      </c>
      <c r="E3" s="166" t="s">
        <v>96</v>
      </c>
      <c r="F3" s="164" t="s">
        <v>97</v>
      </c>
      <c r="G3" s="65" t="s">
        <v>98</v>
      </c>
      <c r="H3" s="148" t="str">
        <f>HYPERLINK("https://www.georgiastandards.org/Georgia-Standards/Frameworks/6th-Math-Unit-2.pdf","Georgia Curriculum Unit 2: Rate, Ratio, Proportional Reasoning https://www.georgiastandards.org/Georgia-Standards/Frameworks/6th-Math-Unit-2.pdf")</f>
        <v>Georgia Curriculum Unit 2: Rate, Ratio, Proportional Reasoning https://www.georgiastandards.org/Georgia-Standards/Frameworks/6th-Math-Unit-2.pdf</v>
      </c>
    </row>
    <row r="4" spans="1:8" ht="15.75" customHeight="1">
      <c r="A4" s="145"/>
      <c r="B4" s="145"/>
      <c r="C4" s="145"/>
      <c r="D4" s="150"/>
      <c r="E4" s="145"/>
      <c r="F4" s="162"/>
      <c r="G4" s="165" t="str">
        <f>HYPERLINK("http://www.math-aids.com/Graph_Paper/Coordinate_Plane_Graph_Paper.html","http://www.math-aids.com/Graph_Paper/Coordinate_Plane_Graph_Paper.html")</f>
        <v>http://www.math-aids.com/Graph_Paper/Coordinate_Plane_Graph_Paper.html</v>
      </c>
      <c r="H4" s="145"/>
    </row>
    <row r="5" spans="1:8" ht="15.75" customHeight="1">
      <c r="A5" s="145"/>
      <c r="B5" s="145"/>
      <c r="C5" s="145"/>
      <c r="D5" s="150"/>
      <c r="E5" s="145"/>
      <c r="F5" s="66"/>
      <c r="G5" s="159"/>
      <c r="H5" s="146"/>
    </row>
    <row r="6" spans="1:8" ht="15.75" customHeight="1">
      <c r="A6" s="145"/>
      <c r="B6" s="145"/>
      <c r="C6" s="145"/>
      <c r="D6" s="150"/>
      <c r="E6" s="145"/>
      <c r="F6" s="161" t="str">
        <f>HYPERLINK("https://www.creativebiblestudy.com/christianobjectlesson-math1.html","Using a key, turn a word into a percent to find that God's love will ""put you over the top""  https://www.creativebiblestudy.com/christianobjectlesson-math1.html")</f>
        <v>Using a key, turn a word into a percent to find that God's love will "put you over the top"  https://www.creativebiblestudy.com/christianobjectlesson-math1.html</v>
      </c>
      <c r="G6" s="67" t="s">
        <v>99</v>
      </c>
      <c r="H6" s="68"/>
    </row>
    <row r="7" spans="1:8" ht="15.75" customHeight="1">
      <c r="A7" s="145"/>
      <c r="B7" s="145"/>
      <c r="C7" s="145"/>
      <c r="D7" s="150"/>
      <c r="E7" s="145"/>
      <c r="F7" s="134"/>
      <c r="G7" s="71" t="s">
        <v>100</v>
      </c>
      <c r="H7" s="68"/>
    </row>
    <row r="8" spans="1:8" ht="15.75" customHeight="1">
      <c r="A8" s="145"/>
      <c r="B8" s="145"/>
      <c r="C8" s="145"/>
      <c r="D8" s="150"/>
      <c r="E8" s="145"/>
      <c r="F8" s="134"/>
      <c r="G8" s="73" t="s">
        <v>103</v>
      </c>
      <c r="H8" s="148" t="str">
        <f>HYPERLINK("https://www.engageny.org/file/110551/download/math-g6-m1-teacher-materials.pdf?token=pOCcoL4z","Engage New York Module 1: Ratios and Unit Rates https://www.engageny.org/file/110551/download/math-g6-m1-teacher-materials.pdf?token=pOCcoL4z")</f>
        <v>Engage New York Module 1: Ratios and Unit Rates https://www.engageny.org/file/110551/download/math-g6-m1-teacher-materials.pdf?token=pOCcoL4z</v>
      </c>
    </row>
    <row r="9" spans="1:8" ht="15.75" customHeight="1">
      <c r="A9" s="145"/>
      <c r="B9" s="145"/>
      <c r="C9" s="145"/>
      <c r="D9" s="150"/>
      <c r="E9" s="145"/>
      <c r="F9" s="134"/>
      <c r="G9" s="73" t="s">
        <v>115</v>
      </c>
      <c r="H9" s="146"/>
    </row>
    <row r="10" spans="1:8" ht="15.75" customHeight="1">
      <c r="A10" s="146"/>
      <c r="B10" s="146"/>
      <c r="C10" s="146"/>
      <c r="D10" s="159"/>
      <c r="E10" s="145"/>
      <c r="G10" s="73" t="s">
        <v>117</v>
      </c>
      <c r="H10" s="68"/>
    </row>
    <row r="11" spans="1:8" ht="15.75" customHeight="1">
      <c r="A11" s="163" t="s">
        <v>118</v>
      </c>
      <c r="B11" s="160" t="s">
        <v>120</v>
      </c>
      <c r="C11" s="144" t="s">
        <v>47</v>
      </c>
      <c r="D11" s="167" t="s">
        <v>121</v>
      </c>
      <c r="E11" s="145"/>
      <c r="G11" s="74"/>
      <c r="H11" s="68"/>
    </row>
    <row r="12" spans="1:8" ht="15.75" customHeight="1">
      <c r="A12" s="145"/>
      <c r="B12" s="145"/>
      <c r="C12" s="145"/>
      <c r="D12" s="150"/>
      <c r="E12" s="145"/>
      <c r="H12" s="68"/>
    </row>
    <row r="13" spans="1:8" ht="15.75" customHeight="1">
      <c r="A13" s="145"/>
      <c r="B13" s="145"/>
      <c r="C13" s="145"/>
      <c r="D13" s="150"/>
      <c r="E13" s="145"/>
      <c r="F13" s="75"/>
      <c r="H13" s="148" t="str">
        <f>HYPERLINK("https://www.illustrativemathematics.org/content-standards/tasks/2154","Activity: Illustrative mathematics Constant Speed using a Tape Diagram https://www.illustrativemathematics.org/content-standards/tasks/2154")</f>
        <v>Activity: Illustrative mathematics Constant Speed using a Tape Diagram https://www.illustrativemathematics.org/content-standards/tasks/2154</v>
      </c>
    </row>
    <row r="14" spans="1:8" ht="15.75" customHeight="1">
      <c r="A14" s="145"/>
      <c r="B14" s="145"/>
      <c r="C14" s="145"/>
      <c r="D14" s="150"/>
      <c r="E14" s="145"/>
      <c r="F14" s="75"/>
      <c r="H14" s="145"/>
    </row>
    <row r="15" spans="1:8" ht="15.75" customHeight="1">
      <c r="A15" s="145"/>
      <c r="B15" s="145"/>
      <c r="C15" s="145"/>
      <c r="D15" s="150"/>
      <c r="E15" s="145"/>
      <c r="F15" s="75"/>
      <c r="H15" s="146"/>
    </row>
    <row r="16" spans="1:8" ht="15.75" customHeight="1">
      <c r="A16" s="145"/>
      <c r="B16" s="145"/>
      <c r="C16" s="145"/>
      <c r="D16" s="150"/>
      <c r="E16" s="145"/>
      <c r="F16" s="75"/>
      <c r="H16" s="68"/>
    </row>
    <row r="17" spans="1:8" ht="15.75" customHeight="1">
      <c r="A17" s="145"/>
      <c r="B17" s="145"/>
      <c r="C17" s="145"/>
      <c r="D17" s="150"/>
      <c r="E17" s="145"/>
      <c r="F17" s="75"/>
      <c r="H17" s="148" t="str">
        <f>HYPERLINK("https://www.illustrativemathematics.org/content-standards/tasks/2223","Activity: Illustrative Mathematics Ratios Using a Table https://www.illustrativemathematics.org/content-standards/tasks/2223")</f>
        <v>Activity: Illustrative Mathematics Ratios Using a Table https://www.illustrativemathematics.org/content-standards/tasks/2223</v>
      </c>
    </row>
    <row r="18" spans="1:8" ht="15.75" customHeight="1">
      <c r="A18" s="146"/>
      <c r="B18" s="146"/>
      <c r="C18" s="146"/>
      <c r="D18" s="159"/>
      <c r="E18" s="145"/>
      <c r="F18" s="75"/>
      <c r="G18" s="8"/>
      <c r="H18" s="145"/>
    </row>
    <row r="19" spans="1:8" ht="15.75" customHeight="1">
      <c r="A19" s="8"/>
      <c r="B19" s="24"/>
      <c r="C19" s="77"/>
      <c r="D19" s="77"/>
      <c r="E19" s="145"/>
      <c r="F19" s="75"/>
      <c r="G19" s="8"/>
      <c r="H19" s="146"/>
    </row>
    <row r="20" spans="1:8" ht="15.75" customHeight="1">
      <c r="A20" s="8"/>
      <c r="B20" s="24"/>
      <c r="C20" s="77"/>
      <c r="D20" s="77"/>
      <c r="E20" s="145"/>
      <c r="F20" s="75"/>
      <c r="G20" s="8"/>
      <c r="H20" s="68"/>
    </row>
    <row r="21" spans="1:8" ht="15.75" customHeight="1">
      <c r="A21" s="8"/>
      <c r="B21" s="24"/>
      <c r="C21" s="77"/>
      <c r="D21" s="77"/>
      <c r="E21" s="145"/>
      <c r="F21" s="59"/>
      <c r="G21" s="78"/>
      <c r="H21" s="148" t="str">
        <f>HYPERLINK("https://www.illustrativemathematics.org/content-standards/tasks/2146","Activity: Illustrative Mathematics Apples to Apples, story problem using ratios and finding unknown ratio https://www.illustrativemathematics.org/content-standards/tasks/2146")</f>
        <v>Activity: Illustrative Mathematics Apples to Apples, story problem using ratios and finding unknown ratio https://www.illustrativemathematics.org/content-standards/tasks/2146</v>
      </c>
    </row>
    <row r="22" spans="1:8" ht="15.75" customHeight="1">
      <c r="A22" s="8"/>
      <c r="B22" s="24"/>
      <c r="C22" s="77"/>
      <c r="D22" s="77"/>
      <c r="E22" s="145"/>
      <c r="F22" s="80"/>
      <c r="G22" s="81"/>
      <c r="H22" s="145"/>
    </row>
    <row r="23" spans="1:8" ht="15.75" customHeight="1">
      <c r="A23" s="8"/>
      <c r="B23" s="24"/>
      <c r="C23" s="77"/>
      <c r="D23" s="77"/>
      <c r="E23" s="145"/>
      <c r="F23" s="80"/>
      <c r="G23" s="81"/>
      <c r="H23" s="145"/>
    </row>
    <row r="24" spans="1:8" ht="15.75" customHeight="1">
      <c r="A24" s="8"/>
      <c r="B24" s="24"/>
      <c r="C24" s="77"/>
      <c r="D24" s="77"/>
      <c r="E24" s="145"/>
      <c r="F24" s="80"/>
      <c r="G24" s="81"/>
      <c r="H24" s="146"/>
    </row>
    <row r="25" spans="1:8" ht="15.75" customHeight="1">
      <c r="A25" s="8"/>
      <c r="B25" s="24"/>
      <c r="C25" s="77"/>
      <c r="D25" s="77"/>
      <c r="E25" s="145"/>
      <c r="F25" s="80"/>
      <c r="G25" s="81"/>
      <c r="H25" s="68"/>
    </row>
    <row r="26" spans="1:8" ht="15.75" customHeight="1">
      <c r="A26" s="8"/>
      <c r="B26" s="24"/>
      <c r="C26" s="77"/>
      <c r="D26" s="77"/>
      <c r="E26" s="145"/>
      <c r="G26" s="41"/>
      <c r="H26" s="148" t="str">
        <f>HYPERLINK("https://www.illustrativemathematics.org/content-standards/tasks/1968","Activity: Illustrative Mathematics Cider vs juice Variation 1 Unit Rate https://www.illustrativemathematics.org/content-standards/tasks/1968")</f>
        <v>Activity: Illustrative Mathematics Cider vs juice Variation 1 Unit Rate https://www.illustrativemathematics.org/content-standards/tasks/1968</v>
      </c>
    </row>
    <row r="27" spans="1:8" ht="15.75" customHeight="1">
      <c r="A27" s="8"/>
      <c r="B27" s="24"/>
      <c r="C27" s="77"/>
      <c r="D27" s="77"/>
      <c r="E27" s="145"/>
      <c r="G27" s="81"/>
      <c r="H27" s="145"/>
    </row>
    <row r="28" spans="1:8" ht="15.75" customHeight="1">
      <c r="A28" s="50"/>
      <c r="B28" s="8"/>
      <c r="C28" s="8"/>
      <c r="D28" s="8"/>
      <c r="E28" s="52"/>
      <c r="F28" s="4"/>
      <c r="G28" s="81"/>
      <c r="H28" s="146"/>
    </row>
    <row r="29" spans="1:8" ht="15.75" customHeight="1">
      <c r="A29" s="50"/>
      <c r="B29" s="8"/>
      <c r="C29" s="8"/>
      <c r="D29" s="8"/>
      <c r="E29" s="52"/>
      <c r="F29" s="41"/>
      <c r="G29" s="33"/>
      <c r="H29" s="83"/>
    </row>
    <row r="30" spans="1:8" ht="15.75" customHeight="1">
      <c r="A30" s="50"/>
      <c r="B30" s="8"/>
      <c r="C30" s="8"/>
      <c r="D30" s="8"/>
      <c r="E30" s="52"/>
      <c r="F30" s="33"/>
      <c r="G30" s="33"/>
      <c r="H30" s="161" t="str">
        <f>HYPERLINK("https://www.illustrativemathematics.org/content-standards/tasks/1636","Activity: Illustrative Mathematics Which Detergent is a Better Buy? https://www.illustrativemathematics.org/content-standards/tasks/1636 ")</f>
        <v xml:space="preserve">Activity: Illustrative Mathematics Which Detergent is a Better Buy? https://www.illustrativemathematics.org/content-standards/tasks/1636 </v>
      </c>
    </row>
    <row r="31" spans="1:8" ht="15.75" customHeight="1">
      <c r="A31" s="50"/>
      <c r="B31" s="8"/>
      <c r="C31" s="8"/>
      <c r="D31" s="8"/>
      <c r="E31" s="52"/>
      <c r="F31" s="33"/>
      <c r="G31" s="33"/>
      <c r="H31" s="134"/>
    </row>
    <row r="32" spans="1:8" ht="13.2">
      <c r="A32" s="50"/>
      <c r="B32" s="8"/>
      <c r="C32" s="8"/>
      <c r="D32" s="8"/>
      <c r="E32" s="52"/>
      <c r="F32" s="33"/>
      <c r="G32" s="79"/>
      <c r="H32" s="162"/>
    </row>
    <row r="33" spans="1:8" ht="13.2">
      <c r="A33" s="50"/>
      <c r="B33" s="8"/>
      <c r="C33" s="8"/>
      <c r="D33" s="8"/>
      <c r="E33" s="52"/>
      <c r="F33" s="33"/>
      <c r="G33" s="79"/>
      <c r="H33" s="83"/>
    </row>
    <row r="34" spans="1:8" ht="13.2">
      <c r="A34" s="50"/>
      <c r="B34" s="8"/>
      <c r="C34" s="8"/>
      <c r="D34" s="8"/>
      <c r="E34" s="52"/>
      <c r="F34" s="79"/>
      <c r="G34" s="79"/>
      <c r="H34" s="161" t="str">
        <f>HYPERLINK("https://www.geogebra.org/m/GVmjxurm","Activity: Geogebra Equivalent Ratio Divide Diagram https://www.geogebra.org/m/GVmjxurm")</f>
        <v>Activity: Geogebra Equivalent Ratio Divide Diagram https://www.geogebra.org/m/GVmjxurm</v>
      </c>
    </row>
    <row r="35" spans="1:8" ht="13.2">
      <c r="A35" s="50"/>
      <c r="B35" s="8"/>
      <c r="C35" s="8"/>
      <c r="D35" s="8"/>
      <c r="E35" s="52"/>
      <c r="F35" s="33"/>
      <c r="G35" s="79"/>
      <c r="H35" s="162"/>
    </row>
    <row r="36" spans="1:8" ht="13.2">
      <c r="A36" s="50"/>
      <c r="B36" s="8"/>
      <c r="C36" s="8"/>
      <c r="D36" s="8"/>
      <c r="E36" s="52"/>
      <c r="F36" s="33"/>
      <c r="G36" s="79"/>
      <c r="H36" s="83"/>
    </row>
    <row r="37" spans="1:8" ht="13.2">
      <c r="A37" s="50"/>
      <c r="B37" s="8"/>
      <c r="C37" s="8"/>
      <c r="D37" s="8"/>
      <c r="E37" s="52"/>
      <c r="F37" s="33"/>
      <c r="G37" s="79"/>
      <c r="H37" s="161" t="str">
        <f>HYPERLINK("https://www.geogebra.org/m/yxenPGgK","Activity: Geogebra Ratio Word Problem https://www.geogebra.org/m/yxenPGgK")</f>
        <v>Activity: Geogebra Ratio Word Problem https://www.geogebra.org/m/yxenPGgK</v>
      </c>
    </row>
    <row r="38" spans="1:8" ht="13.2">
      <c r="A38" s="50"/>
      <c r="B38" s="8"/>
      <c r="C38" s="8"/>
      <c r="D38" s="8"/>
      <c r="E38" s="52"/>
      <c r="F38" s="33"/>
      <c r="G38" s="79"/>
      <c r="H38" s="162"/>
    </row>
    <row r="39" spans="1:8" ht="13.2">
      <c r="A39" s="50"/>
      <c r="B39" s="8"/>
      <c r="C39" s="8"/>
      <c r="D39" s="8"/>
      <c r="E39" s="52"/>
      <c r="F39" s="79"/>
      <c r="G39" s="79"/>
      <c r="H39" s="83"/>
    </row>
    <row r="40" spans="1:8" ht="13.2">
      <c r="A40" s="50"/>
      <c r="B40" s="8"/>
      <c r="C40" s="8"/>
      <c r="D40" s="8"/>
      <c r="E40" s="52"/>
      <c r="F40" s="33"/>
      <c r="G40" s="79"/>
      <c r="H40" s="161" t="str">
        <f>HYPERLINK("https://www.engageny.org/file/3121/download/03-introduction_to_double_number_lines.pdf","Teacher Resource: Engage NY: Introduction to Double Number Line Diagrams https://www.engageny.org/file/3121/download/03-introduction_to_double_number_lines.pdf")</f>
        <v>Teacher Resource: Engage NY: Introduction to Double Number Line Diagrams https://www.engageny.org/file/3121/download/03-introduction_to_double_number_lines.pdf</v>
      </c>
    </row>
    <row r="41" spans="1:8" ht="13.2">
      <c r="A41" s="50"/>
      <c r="B41" s="8"/>
      <c r="C41" s="8"/>
      <c r="D41" s="8"/>
      <c r="E41" s="52"/>
      <c r="F41" s="33"/>
      <c r="G41" s="79"/>
      <c r="H41" s="134"/>
    </row>
    <row r="42" spans="1:8" ht="13.2">
      <c r="A42" s="50"/>
      <c r="B42" s="8"/>
      <c r="C42" s="8"/>
      <c r="D42" s="8"/>
      <c r="E42" s="52"/>
      <c r="F42" s="33"/>
      <c r="G42" s="79"/>
      <c r="H42" s="134"/>
    </row>
    <row r="43" spans="1:8" ht="13.2">
      <c r="A43" s="50"/>
      <c r="B43" s="8"/>
      <c r="C43" s="8"/>
      <c r="D43" s="8"/>
      <c r="E43" s="52"/>
      <c r="F43" s="33"/>
      <c r="G43" s="79"/>
      <c r="H43" s="162"/>
    </row>
    <row r="44" spans="1:8" ht="13.2">
      <c r="A44" s="50"/>
      <c r="B44" s="8"/>
      <c r="C44" s="8"/>
      <c r="D44" s="8"/>
      <c r="E44" s="52"/>
      <c r="F44" s="79"/>
      <c r="G44" s="79"/>
      <c r="H44" s="83"/>
    </row>
    <row r="45" spans="1:8" ht="13.2">
      <c r="A45" s="50"/>
      <c r="B45" s="8"/>
      <c r="C45" s="8"/>
      <c r="D45" s="75"/>
      <c r="E45" s="75"/>
      <c r="F45" s="79"/>
      <c r="G45" s="79"/>
      <c r="H45" s="161" t="str">
        <f>HYPERLINK("http://brookside.nebo.edu/sites/brookside.nebo.edu/files/Conceptual%20Foundations%20-%20Ratios%20and%20Proportional%20Relationships.pdf","Teacher Information: Conceptual Foundations for Ratios and Proportional Relationships   http://brookside.nebo.edu/sites/brookside.nebo.edu/files/Conceptual%20Foundations%20-%20Ratios%20and%20Proportional%20Relationships.pdf")</f>
        <v>Teacher Information: Conceptual Foundations for Ratios and Proportional Relationships   http://brookside.nebo.edu/sites/brookside.nebo.edu/files/Conceptual%20Foundations%20-%20Ratios%20and%20Proportional%20Relationships.pdf</v>
      </c>
    </row>
    <row r="46" spans="1:8" ht="13.2">
      <c r="A46" s="50"/>
      <c r="B46" s="8"/>
      <c r="C46" s="8"/>
      <c r="D46" s="75"/>
      <c r="E46" s="75"/>
      <c r="F46" s="79"/>
      <c r="G46" s="79"/>
      <c r="H46" s="134"/>
    </row>
    <row r="47" spans="1:8" ht="13.2">
      <c r="A47" s="8"/>
      <c r="B47" s="8"/>
      <c r="C47" s="8"/>
      <c r="D47" s="8"/>
      <c r="E47" s="52"/>
      <c r="F47" s="79"/>
      <c r="G47" s="79"/>
      <c r="H47" s="134"/>
    </row>
    <row r="48" spans="1:8" ht="13.2">
      <c r="A48" s="43"/>
      <c r="B48" s="43"/>
      <c r="C48" s="43"/>
      <c r="D48" s="43"/>
      <c r="E48" s="90"/>
      <c r="F48" s="91"/>
      <c r="G48" s="91"/>
      <c r="H48" s="162"/>
    </row>
  </sheetData>
  <mergeCells count="24">
    <mergeCell ref="A3:A10"/>
    <mergeCell ref="A11:A18"/>
    <mergeCell ref="F3:F4"/>
    <mergeCell ref="G4:G5"/>
    <mergeCell ref="A1:H1"/>
    <mergeCell ref="H3:H5"/>
    <mergeCell ref="F6:F9"/>
    <mergeCell ref="E3:E27"/>
    <mergeCell ref="D3:D10"/>
    <mergeCell ref="D11:D18"/>
    <mergeCell ref="C11:C18"/>
    <mergeCell ref="B11:B18"/>
    <mergeCell ref="C3:C10"/>
    <mergeCell ref="B3:B10"/>
    <mergeCell ref="H30:H32"/>
    <mergeCell ref="H34:H35"/>
    <mergeCell ref="H37:H38"/>
    <mergeCell ref="H40:H43"/>
    <mergeCell ref="H45:H48"/>
    <mergeCell ref="H26:H28"/>
    <mergeCell ref="H8:H9"/>
    <mergeCell ref="H17:H19"/>
    <mergeCell ref="H13:H15"/>
    <mergeCell ref="H21:H24"/>
  </mergeCells>
  <hyperlinks>
    <hyperlink ref="G7" r:id="rId1"/>
  </hyperlinks>
  <printOptions horizontalCentered="1" gridLines="1"/>
  <pageMargins left="0.7" right="0.7"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2"/>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5" width="29.33203125" customWidth="1"/>
    <col min="6" max="7" width="37.5546875" customWidth="1"/>
    <col min="8" max="8" width="43.6640625" customWidth="1"/>
  </cols>
  <sheetData>
    <row r="1" spans="1:8" ht="18" customHeight="1">
      <c r="A1" s="168" t="s">
        <v>102</v>
      </c>
      <c r="B1" s="130"/>
      <c r="C1" s="130"/>
      <c r="D1" s="130"/>
      <c r="E1" s="130"/>
      <c r="F1" s="130"/>
      <c r="G1" s="130"/>
      <c r="H1" s="130"/>
    </row>
    <row r="2" spans="1:8" ht="13.2">
      <c r="A2" s="7" t="s">
        <v>9</v>
      </c>
      <c r="B2" s="63" t="s">
        <v>11</v>
      </c>
      <c r="C2" s="16" t="s">
        <v>17</v>
      </c>
      <c r="D2" s="17" t="s">
        <v>20</v>
      </c>
      <c r="E2" s="19" t="s">
        <v>24</v>
      </c>
      <c r="F2" s="70" t="s">
        <v>26</v>
      </c>
      <c r="G2" s="21" t="s">
        <v>36</v>
      </c>
      <c r="H2" s="72" t="s">
        <v>37</v>
      </c>
    </row>
    <row r="3" spans="1:8" ht="13.2">
      <c r="A3" s="163" t="s">
        <v>104</v>
      </c>
      <c r="B3" s="169" t="s">
        <v>105</v>
      </c>
      <c r="C3" s="144" t="s">
        <v>108</v>
      </c>
      <c r="D3" s="144" t="s">
        <v>110</v>
      </c>
      <c r="E3" s="151" t="s">
        <v>111</v>
      </c>
      <c r="F3" s="163" t="s">
        <v>113</v>
      </c>
      <c r="G3" s="51" t="s">
        <v>98</v>
      </c>
      <c r="H3" s="148" t="str">
        <f>HYPERLINK("https://www.georgiastandards.org/Georgia-Standards/Frameworks/6th-Math-Unit-7.pdf","Georgia Curriculum Unit 7: Rational Explorations Numbers and their Opposites https://www.georgiastandards.org/Georgia-Standards/Frameworks/6th-Math-Unit-7.pdf")</f>
        <v>Georgia Curriculum Unit 7: Rational Explorations Numbers and their Opposites https://www.georgiastandards.org/Georgia-Standards/Frameworks/6th-Math-Unit-7.pdf</v>
      </c>
    </row>
    <row r="4" spans="1:8" ht="13.2">
      <c r="A4" s="145"/>
      <c r="B4" s="145"/>
      <c r="C4" s="145"/>
      <c r="D4" s="145"/>
      <c r="E4" s="145"/>
      <c r="F4" s="145"/>
      <c r="G4" s="170" t="str">
        <f>HYPERLINK("http://putnam.k12tn.net/cms/Probo/Coordplane.png","http://putnam.k12tn.net/cms/Probo/Coordplane.png")</f>
        <v>http://putnam.k12tn.net/cms/Probo/Coordplane.png</v>
      </c>
      <c r="H4" s="145"/>
    </row>
    <row r="5" spans="1:8" ht="13.2">
      <c r="A5" s="145"/>
      <c r="B5" s="145"/>
      <c r="C5" s="145"/>
      <c r="D5" s="145"/>
      <c r="E5" s="145"/>
      <c r="F5" s="145"/>
      <c r="G5" s="146"/>
      <c r="H5" s="145"/>
    </row>
    <row r="6" spans="1:8" ht="13.2">
      <c r="A6" s="145"/>
      <c r="B6" s="145"/>
      <c r="C6" s="145"/>
      <c r="D6" s="145"/>
      <c r="E6" s="145"/>
      <c r="F6" s="146"/>
      <c r="G6" s="76" t="s">
        <v>122</v>
      </c>
      <c r="H6" s="146"/>
    </row>
    <row r="7" spans="1:8" ht="13.2">
      <c r="A7" s="145"/>
      <c r="B7" s="145"/>
      <c r="C7" s="145"/>
      <c r="D7" s="145"/>
      <c r="E7" s="145"/>
      <c r="F7" s="163" t="s">
        <v>123</v>
      </c>
      <c r="G7" s="154" t="s">
        <v>125</v>
      </c>
      <c r="H7" s="49"/>
    </row>
    <row r="8" spans="1:8" ht="13.2">
      <c r="A8" s="145"/>
      <c r="B8" s="145"/>
      <c r="C8" s="145"/>
      <c r="D8" s="145"/>
      <c r="E8" s="145"/>
      <c r="F8" s="145"/>
      <c r="G8" s="145"/>
      <c r="H8" s="148" t="str">
        <f>HYPERLINK("https://www.engageny.org/file/115306/download/math-g6-m3-teacher-materials.pdf?token=6tvIUqAp","Engage New York Module 3: Rational Numbers https://www.engageny.org/file/115306/download/math-g6-m3-teacher-materials.pdf?token=6tvIUqAp")</f>
        <v>Engage New York Module 3: Rational Numbers https://www.engageny.org/file/115306/download/math-g6-m3-teacher-materials.pdf?token=6tvIUqAp</v>
      </c>
    </row>
    <row r="9" spans="1:8" ht="13.2">
      <c r="A9" s="145"/>
      <c r="B9" s="145"/>
      <c r="C9" s="145"/>
      <c r="D9" s="145"/>
      <c r="E9" s="145"/>
      <c r="F9" s="145"/>
      <c r="G9" s="154" t="s">
        <v>127</v>
      </c>
      <c r="H9" s="145"/>
    </row>
    <row r="10" spans="1:8" ht="13.2">
      <c r="A10" s="145"/>
      <c r="B10" s="145"/>
      <c r="C10" s="145"/>
      <c r="D10" s="145"/>
      <c r="E10" s="145"/>
      <c r="F10" s="145"/>
      <c r="G10" s="145"/>
      <c r="H10" s="146"/>
    </row>
    <row r="11" spans="1:8" ht="13.2">
      <c r="A11" s="145"/>
      <c r="B11" s="145"/>
      <c r="C11" s="145"/>
      <c r="D11" s="145"/>
      <c r="E11" s="145"/>
      <c r="G11" s="82" t="s">
        <v>128</v>
      </c>
      <c r="H11" s="68"/>
    </row>
    <row r="12" spans="1:8" ht="13.2">
      <c r="A12" s="146"/>
      <c r="B12" s="146"/>
      <c r="C12" s="146"/>
      <c r="D12" s="146"/>
      <c r="E12" s="145"/>
      <c r="G12" s="52" t="s">
        <v>129</v>
      </c>
      <c r="H12" s="148" t="str">
        <f>HYPERLINK("https://www.geogebra.org/m/dyaxqKdP","Activity Geogebra: Boat Coordinate Game https://www.geogebra.org/m/dyaxqKdP")</f>
        <v>Activity Geogebra: Boat Coordinate Game https://www.geogebra.org/m/dyaxqKdP</v>
      </c>
    </row>
    <row r="13" spans="1:8" ht="13.2">
      <c r="A13" s="163" t="s">
        <v>132</v>
      </c>
      <c r="B13" s="169" t="s">
        <v>134</v>
      </c>
      <c r="C13" s="144" t="s">
        <v>133</v>
      </c>
      <c r="D13" s="144" t="s">
        <v>136</v>
      </c>
      <c r="E13" s="145"/>
      <c r="G13" s="154" t="s">
        <v>137</v>
      </c>
      <c r="H13" s="146"/>
    </row>
    <row r="14" spans="1:8" ht="13.2">
      <c r="A14" s="145"/>
      <c r="B14" s="145"/>
      <c r="C14" s="145"/>
      <c r="D14" s="145"/>
      <c r="E14" s="145"/>
      <c r="F14" s="84"/>
      <c r="G14" s="145"/>
      <c r="H14" s="68"/>
    </row>
    <row r="15" spans="1:8" ht="26.4">
      <c r="A15" s="145"/>
      <c r="B15" s="145"/>
      <c r="C15" s="145"/>
      <c r="D15" s="145"/>
      <c r="E15" s="145"/>
      <c r="F15" s="84"/>
      <c r="G15" s="33"/>
      <c r="H15" s="86" t="str">
        <f>HYPERLINK("https://www.geogebra.org/m/Ny25m4AH","Activity Geogebra: Plot Points on the Coordinate Plane  https://www.geogebra.org/m/Ny25m4AH")</f>
        <v>Activity Geogebra: Plot Points on the Coordinate Plane  https://www.geogebra.org/m/Ny25m4AH</v>
      </c>
    </row>
    <row r="16" spans="1:8" ht="13.2">
      <c r="A16" s="145"/>
      <c r="B16" s="145"/>
      <c r="C16" s="145"/>
      <c r="D16" s="145"/>
      <c r="E16" s="145"/>
      <c r="F16" s="84"/>
      <c r="G16" s="33"/>
      <c r="H16" s="49"/>
    </row>
    <row r="17" spans="1:8" ht="13.2">
      <c r="A17" s="146"/>
      <c r="B17" s="146"/>
      <c r="C17" s="146"/>
      <c r="D17" s="146"/>
      <c r="E17" s="145"/>
      <c r="F17" s="84"/>
      <c r="G17" s="33"/>
      <c r="H17" s="148" t="str">
        <f>HYPERLINK("https://www.engageny.org/resource/grade-6-math-introduction-integers","Video Engage New York: Grade 6 Introduction to Integers https://www.engageny.org/resource/grade-6-math-introduction-integers")</f>
        <v>Video Engage New York: Grade 6 Introduction to Integers https://www.engageny.org/resource/grade-6-math-introduction-integers</v>
      </c>
    </row>
    <row r="18" spans="1:8" ht="14.25" customHeight="1">
      <c r="A18" s="163" t="s">
        <v>138</v>
      </c>
      <c r="B18" s="160" t="s">
        <v>139</v>
      </c>
      <c r="C18" s="144" t="s">
        <v>140</v>
      </c>
      <c r="D18" s="163" t="s">
        <v>141</v>
      </c>
      <c r="E18" s="145"/>
      <c r="F18" s="84"/>
      <c r="G18" s="87"/>
      <c r="H18" s="145"/>
    </row>
    <row r="19" spans="1:8" ht="13.2">
      <c r="A19" s="145"/>
      <c r="B19" s="145"/>
      <c r="C19" s="145"/>
      <c r="D19" s="145"/>
      <c r="E19" s="145"/>
      <c r="F19" s="79"/>
      <c r="G19" s="79"/>
      <c r="H19" s="145"/>
    </row>
    <row r="20" spans="1:8" ht="13.2">
      <c r="A20" s="145"/>
      <c r="B20" s="145"/>
      <c r="C20" s="145"/>
      <c r="D20" s="145"/>
      <c r="E20" s="145"/>
      <c r="F20" s="44"/>
      <c r="G20" s="79"/>
      <c r="H20" s="146"/>
    </row>
    <row r="21" spans="1:8" ht="13.2">
      <c r="A21" s="145"/>
      <c r="B21" s="145"/>
      <c r="C21" s="145"/>
      <c r="D21" s="145"/>
      <c r="E21" s="145"/>
      <c r="F21" s="44"/>
      <c r="G21" s="79"/>
      <c r="H21" s="76"/>
    </row>
    <row r="22" spans="1:8" ht="13.2">
      <c r="A22" s="145"/>
      <c r="B22" s="145"/>
      <c r="C22" s="145"/>
      <c r="D22" s="145"/>
      <c r="E22" s="145"/>
      <c r="F22" s="88"/>
      <c r="G22" s="89"/>
      <c r="H22" s="148" t="str">
        <f>HYPERLINK("https://im.openupresources.org/6/teachers/7.html","Activities: Open Up Resources Negative Numbers and Absolute Value Lessons 1-7 https://im.openupresources.org/6/teachers/7.html")</f>
        <v>Activities: Open Up Resources Negative Numbers and Absolute Value Lessons 1-7 https://im.openupresources.org/6/teachers/7.html</v>
      </c>
    </row>
    <row r="23" spans="1:8" ht="13.2">
      <c r="A23" s="145"/>
      <c r="B23" s="145"/>
      <c r="C23" s="145"/>
      <c r="D23" s="145"/>
      <c r="E23" s="145"/>
      <c r="F23" s="8"/>
      <c r="G23" s="52"/>
      <c r="H23" s="145"/>
    </row>
    <row r="24" spans="1:8" ht="13.2">
      <c r="A24" s="145"/>
      <c r="B24" s="145"/>
      <c r="C24" s="145"/>
      <c r="D24" s="145"/>
      <c r="E24" s="145"/>
      <c r="F24" s="8"/>
      <c r="G24" s="52"/>
      <c r="H24" s="146"/>
    </row>
    <row r="25" spans="1:8" ht="13.2">
      <c r="A25" s="145"/>
      <c r="B25" s="145"/>
      <c r="C25" s="145"/>
      <c r="D25" s="145"/>
      <c r="E25" s="145"/>
      <c r="F25" s="8"/>
      <c r="G25" s="52"/>
      <c r="H25" s="85"/>
    </row>
    <row r="26" spans="1:8" ht="13.2">
      <c r="A26" s="145"/>
      <c r="B26" s="145"/>
      <c r="C26" s="145"/>
      <c r="D26" s="145"/>
      <c r="E26" s="145"/>
      <c r="F26" s="8"/>
      <c r="G26" s="52"/>
      <c r="H26" s="148" t="str">
        <f>HYPERLINK("https://im.openupresources.org/6/teachers/7.html","Activities: Open Up Resources The Coordinate Plane Lessons 11-15 https://im.openupresources.org/6/teachers/7.html")</f>
        <v>Activities: Open Up Resources The Coordinate Plane Lessons 11-15 https://im.openupresources.org/6/teachers/7.html</v>
      </c>
    </row>
    <row r="27" spans="1:8" ht="13.2">
      <c r="A27" s="145"/>
      <c r="B27" s="145"/>
      <c r="C27" s="145"/>
      <c r="D27" s="145"/>
      <c r="E27" s="145"/>
      <c r="F27" s="8"/>
      <c r="G27" s="52"/>
      <c r="H27" s="145"/>
    </row>
    <row r="28" spans="1:8" ht="13.2">
      <c r="A28" s="145"/>
      <c r="B28" s="145"/>
      <c r="C28" s="145"/>
      <c r="D28" s="145"/>
      <c r="E28" s="145"/>
      <c r="F28" s="52"/>
      <c r="G28" s="75"/>
      <c r="H28" s="146"/>
    </row>
    <row r="29" spans="1:8" ht="13.2">
      <c r="A29" s="145"/>
      <c r="B29" s="145"/>
      <c r="C29" s="145"/>
      <c r="D29" s="145"/>
      <c r="E29" s="145"/>
      <c r="F29" s="92"/>
      <c r="G29" s="93"/>
    </row>
    <row r="30" spans="1:8" ht="13.2">
      <c r="A30" s="145"/>
      <c r="B30" s="145"/>
      <c r="C30" s="145"/>
      <c r="D30" s="145"/>
      <c r="E30" s="145"/>
      <c r="F30" s="92"/>
      <c r="G30" s="93"/>
      <c r="H30" s="148" t="str">
        <f>HYPERLINK("https://www.nctm.org/Classroom-Resources/Illuminations/Interactives/Plotter-the-Penguin/","Activity: Plotting Points on the Coordinate Plane https://www.nctm.org/Classroom-Resources/Illuminations/Interactives/Plotter-the-Penguin/")</f>
        <v>Activity: Plotting Points on the Coordinate Plane https://www.nctm.org/Classroom-Resources/Illuminations/Interactives/Plotter-the-Penguin/</v>
      </c>
    </row>
    <row r="31" spans="1:8" ht="13.2">
      <c r="A31" s="145"/>
      <c r="B31" s="145"/>
      <c r="C31" s="145"/>
      <c r="D31" s="145"/>
      <c r="E31" s="145"/>
      <c r="F31" s="92"/>
      <c r="G31" s="93"/>
      <c r="H31" s="145"/>
    </row>
    <row r="32" spans="1:8" ht="13.2">
      <c r="A32" s="146"/>
      <c r="B32" s="146"/>
      <c r="C32" s="146"/>
      <c r="D32" s="146"/>
      <c r="E32" s="146"/>
      <c r="F32" s="94"/>
      <c r="G32" s="95"/>
      <c r="H32" s="146"/>
    </row>
  </sheetData>
  <mergeCells count="27">
    <mergeCell ref="B18:B32"/>
    <mergeCell ref="D18:D32"/>
    <mergeCell ref="E3:E32"/>
    <mergeCell ref="D3:D12"/>
    <mergeCell ref="B3:B12"/>
    <mergeCell ref="C3:C12"/>
    <mergeCell ref="H8:H10"/>
    <mergeCell ref="G9:G10"/>
    <mergeCell ref="H3:H6"/>
    <mergeCell ref="G4:G5"/>
    <mergeCell ref="C18:C32"/>
    <mergeCell ref="A3:A12"/>
    <mergeCell ref="A18:A32"/>
    <mergeCell ref="A13:A17"/>
    <mergeCell ref="A1:H1"/>
    <mergeCell ref="G13:G14"/>
    <mergeCell ref="G7:G8"/>
    <mergeCell ref="C13:C17"/>
    <mergeCell ref="B13:B17"/>
    <mergeCell ref="D13:D17"/>
    <mergeCell ref="H26:H28"/>
    <mergeCell ref="H30:H32"/>
    <mergeCell ref="H12:H13"/>
    <mergeCell ref="H17:H20"/>
    <mergeCell ref="H22:H24"/>
    <mergeCell ref="F3:F6"/>
    <mergeCell ref="F7:F10"/>
  </mergeCells>
  <hyperlinks>
    <hyperlink ref="G7" r:id="rId1"/>
    <hyperlink ref="G9" r:id="rId2"/>
    <hyperlink ref="G11" r:id="rId3"/>
    <hyperlink ref="G13" r:id="rId4"/>
  </hyperlinks>
  <printOptions horizontalCentered="1" gridLines="1"/>
  <pageMargins left="0.7" right="0.7" top="0.75" bottom="0.75" header="0" footer="0"/>
  <pageSetup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4"/>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5" width="29.33203125" customWidth="1"/>
    <col min="6" max="7" width="34.88671875" customWidth="1"/>
    <col min="8" max="8" width="43.6640625" customWidth="1"/>
  </cols>
  <sheetData>
    <row r="1" spans="1:8" ht="13.8">
      <c r="A1" s="147" t="s">
        <v>101</v>
      </c>
      <c r="B1" s="130"/>
      <c r="C1" s="130"/>
      <c r="D1" s="130"/>
      <c r="E1" s="130"/>
      <c r="F1" s="130"/>
      <c r="G1" s="130"/>
      <c r="H1" s="130"/>
    </row>
    <row r="2" spans="1:8" ht="15.75" customHeight="1">
      <c r="A2" s="7" t="s">
        <v>9</v>
      </c>
      <c r="B2" s="63" t="s">
        <v>11</v>
      </c>
      <c r="C2" s="69" t="s">
        <v>17</v>
      </c>
      <c r="D2" s="17" t="s">
        <v>20</v>
      </c>
      <c r="E2" s="19" t="s">
        <v>24</v>
      </c>
      <c r="F2" s="70" t="s">
        <v>26</v>
      </c>
      <c r="G2" s="21" t="s">
        <v>36</v>
      </c>
      <c r="H2" s="72" t="s">
        <v>37</v>
      </c>
    </row>
    <row r="3" spans="1:8" ht="15.75" customHeight="1">
      <c r="A3" s="171" t="s">
        <v>106</v>
      </c>
      <c r="B3" s="160" t="s">
        <v>107</v>
      </c>
      <c r="C3" s="144" t="s">
        <v>109</v>
      </c>
      <c r="D3" s="144" t="s">
        <v>112</v>
      </c>
      <c r="E3" s="172" t="s">
        <v>114</v>
      </c>
      <c r="F3" s="163" t="s">
        <v>116</v>
      </c>
      <c r="G3" s="39" t="s">
        <v>119</v>
      </c>
      <c r="H3" s="148" t="str">
        <f>HYPERLINK("https://www.georgiastandards.org/Georgia-Standards/Frameworks/6th-Math-Unit-3.pdf","Georgia Curriculum Unit 3: Expressions https://www.georgiastandards.org/Georgia-Standards/Frameworks/6th-Math-Unit-3.pdf")</f>
        <v>Georgia Curriculum Unit 3: Expressions https://www.georgiastandards.org/Georgia-Standards/Frameworks/6th-Math-Unit-3.pdf</v>
      </c>
    </row>
    <row r="4" spans="1:8" ht="15.75" customHeight="1">
      <c r="A4" s="150"/>
      <c r="B4" s="145"/>
      <c r="C4" s="145"/>
      <c r="D4" s="145"/>
      <c r="E4" s="150"/>
      <c r="F4" s="146"/>
      <c r="G4" s="39" t="s">
        <v>124</v>
      </c>
      <c r="H4" s="145"/>
    </row>
    <row r="5" spans="1:8" ht="15.75" customHeight="1">
      <c r="A5" s="150"/>
      <c r="B5" s="145"/>
      <c r="C5" s="145"/>
      <c r="D5" s="145"/>
      <c r="E5" s="150"/>
      <c r="F5" s="163" t="s">
        <v>126</v>
      </c>
      <c r="H5" s="146"/>
    </row>
    <row r="6" spans="1:8" ht="15.75" customHeight="1">
      <c r="A6" s="150"/>
      <c r="B6" s="145"/>
      <c r="C6" s="145"/>
      <c r="D6" s="145"/>
      <c r="E6" s="150"/>
      <c r="F6" s="145"/>
      <c r="G6" s="8"/>
      <c r="H6" s="68"/>
    </row>
    <row r="7" spans="1:8" ht="15.75" customHeight="1">
      <c r="A7" s="150"/>
      <c r="B7" s="145"/>
      <c r="C7" s="145"/>
      <c r="D7" s="145"/>
      <c r="E7" s="150"/>
      <c r="F7" s="145"/>
      <c r="G7" s="44"/>
      <c r="H7" s="148" t="str">
        <f>HYPERLINK("https://www.engageny.org/file/117376/download/math-g6-m4-teacher-materials.pdf?token=H7r18YBM","Engage New York Module 4: Expressions and Equations (pages 1-238) https://www.engageny.org/file/117376/download/math-g6-m4-teacher-materials.pdf?token=H7r18YBM ")</f>
        <v xml:space="preserve">Engage New York Module 4: Expressions and Equations (pages 1-238) https://www.engageny.org/file/117376/download/math-g6-m4-teacher-materials.pdf?token=H7r18YBM </v>
      </c>
    </row>
    <row r="8" spans="1:8" ht="15.75" customHeight="1">
      <c r="A8" s="150"/>
      <c r="B8" s="145"/>
      <c r="C8" s="145"/>
      <c r="D8" s="145"/>
      <c r="E8" s="150"/>
      <c r="F8" s="145"/>
      <c r="G8" s="44"/>
      <c r="H8" s="145"/>
    </row>
    <row r="9" spans="1:8" ht="15.75" customHeight="1">
      <c r="A9" s="150"/>
      <c r="B9" s="145"/>
      <c r="C9" s="145"/>
      <c r="D9" s="145"/>
      <c r="E9" s="150"/>
      <c r="F9" s="145"/>
      <c r="G9" s="44"/>
      <c r="H9" s="145"/>
    </row>
    <row r="10" spans="1:8" ht="15.75" customHeight="1">
      <c r="A10" s="150"/>
      <c r="B10" s="145"/>
      <c r="C10" s="145"/>
      <c r="D10" s="145"/>
      <c r="E10" s="150"/>
      <c r="F10" s="145"/>
      <c r="G10" s="44"/>
      <c r="H10" s="146"/>
    </row>
    <row r="11" spans="1:8" ht="15.75" customHeight="1">
      <c r="A11" s="150"/>
      <c r="B11" s="145"/>
      <c r="C11" s="145"/>
      <c r="D11" s="145"/>
      <c r="E11" s="150"/>
      <c r="F11" s="145"/>
      <c r="G11" s="79"/>
      <c r="H11" s="76"/>
    </row>
    <row r="12" spans="1:8" ht="15.75" customHeight="1">
      <c r="A12" s="150"/>
      <c r="B12" s="145"/>
      <c r="C12" s="145"/>
      <c r="D12" s="145"/>
      <c r="E12" s="150"/>
      <c r="F12" s="146"/>
      <c r="G12" s="78"/>
      <c r="H12" s="148" t="str">
        <f>HYPERLINK("https://www.geogebra.org/m/JWsCxw3F","Activity Geogebra: Forest Hills Finding Equivalent Expressions https://www.geogebra.org/m/JWsCxw3F")</f>
        <v>Activity Geogebra: Forest Hills Finding Equivalent Expressions https://www.geogebra.org/m/JWsCxw3F</v>
      </c>
    </row>
    <row r="13" spans="1:8" ht="15.75" customHeight="1">
      <c r="A13" s="150"/>
      <c r="B13" s="145"/>
      <c r="C13" s="145"/>
      <c r="D13" s="145"/>
      <c r="E13" s="150"/>
      <c r="F13" s="52"/>
      <c r="G13" s="75"/>
      <c r="H13" s="145"/>
    </row>
    <row r="14" spans="1:8" ht="15.75" customHeight="1">
      <c r="A14" s="150"/>
      <c r="B14" s="145"/>
      <c r="C14" s="145"/>
      <c r="D14" s="145"/>
      <c r="E14" s="150"/>
      <c r="F14" s="52"/>
      <c r="G14" s="75"/>
      <c r="H14" s="146"/>
    </row>
    <row r="15" spans="1:8" ht="15.75" customHeight="1">
      <c r="A15" s="159"/>
      <c r="B15" s="146"/>
      <c r="C15" s="146"/>
      <c r="D15" s="146"/>
      <c r="E15" s="150"/>
      <c r="F15" s="52"/>
      <c r="G15" s="75"/>
      <c r="H15" s="76"/>
    </row>
    <row r="16" spans="1:8" ht="15.75" customHeight="1">
      <c r="A16" s="163" t="s">
        <v>130</v>
      </c>
      <c r="B16" s="160" t="s">
        <v>131</v>
      </c>
      <c r="C16" s="144" t="s">
        <v>133</v>
      </c>
      <c r="D16" s="144" t="s">
        <v>135</v>
      </c>
      <c r="E16" s="150"/>
      <c r="F16" s="52"/>
      <c r="G16" s="52"/>
      <c r="H16" s="148" t="str">
        <f>HYPERLINK("https://www.geogebra.org/m/rdJxMeqC","Activity Geogebra: Words into Math https://www.geogebra.org/m/rdJxMeqC")</f>
        <v>Activity Geogebra: Words into Math https://www.geogebra.org/m/rdJxMeqC</v>
      </c>
    </row>
    <row r="17" spans="1:8" ht="15.75" customHeight="1">
      <c r="A17" s="145"/>
      <c r="B17" s="145"/>
      <c r="C17" s="145"/>
      <c r="D17" s="145"/>
      <c r="E17" s="150"/>
      <c r="F17" s="79"/>
      <c r="G17" s="79"/>
      <c r="H17" s="146"/>
    </row>
    <row r="18" spans="1:8" ht="15.75" customHeight="1">
      <c r="A18" s="145"/>
      <c r="B18" s="145"/>
      <c r="C18" s="145"/>
      <c r="D18" s="145"/>
      <c r="E18" s="150"/>
      <c r="F18" s="79"/>
      <c r="G18" s="79"/>
      <c r="H18" s="85"/>
    </row>
    <row r="19" spans="1:8" ht="15.75" customHeight="1">
      <c r="A19" s="145"/>
      <c r="B19" s="145"/>
      <c r="C19" s="145"/>
      <c r="D19" s="145"/>
      <c r="E19" s="150"/>
      <c r="F19" s="79"/>
      <c r="G19" s="79"/>
      <c r="H19" s="148" t="str">
        <f>HYPERLINK("https://www.nctm.org/Classroom-Resources/Illuminations/Interactives/Pan-Balance----Expressions/","Activity: NCTM Illuminations Pan Balance Expressions https://www.nctm.org/Classroom-Resources/Illuminations/Interactives/Pan-Balance----Expressions/")</f>
        <v>Activity: NCTM Illuminations Pan Balance Expressions https://www.nctm.org/Classroom-Resources/Illuminations/Interactives/Pan-Balance----Expressions/</v>
      </c>
    </row>
    <row r="20" spans="1:8" ht="15.75" customHeight="1">
      <c r="A20" s="145"/>
      <c r="B20" s="145"/>
      <c r="C20" s="145"/>
      <c r="D20" s="145"/>
      <c r="E20" s="150"/>
      <c r="F20" s="33"/>
      <c r="G20" s="33"/>
      <c r="H20" s="145"/>
    </row>
    <row r="21" spans="1:8" ht="15.75" customHeight="1">
      <c r="A21" s="145"/>
      <c r="B21" s="145"/>
      <c r="C21" s="145"/>
      <c r="D21" s="145"/>
      <c r="E21" s="150"/>
      <c r="F21" s="33"/>
      <c r="G21" s="33"/>
      <c r="H21" s="145"/>
    </row>
    <row r="22" spans="1:8" ht="15.75" customHeight="1">
      <c r="A22" s="145"/>
      <c r="B22" s="145"/>
      <c r="C22" s="145"/>
      <c r="D22" s="145"/>
      <c r="E22" s="150"/>
      <c r="F22" s="33"/>
      <c r="G22" s="33"/>
      <c r="H22" s="146"/>
    </row>
    <row r="23" spans="1:8" ht="15.75" customHeight="1">
      <c r="A23" s="145"/>
      <c r="B23" s="145"/>
      <c r="C23" s="145"/>
      <c r="D23" s="145"/>
      <c r="E23" s="150"/>
      <c r="F23" s="52"/>
      <c r="G23" s="52"/>
      <c r="H23" s="85"/>
    </row>
    <row r="24" spans="1:8" ht="15.75" customHeight="1">
      <c r="A24" s="145"/>
      <c r="B24" s="145"/>
      <c r="C24" s="145"/>
      <c r="D24" s="145"/>
      <c r="E24" s="150"/>
      <c r="F24" s="52"/>
      <c r="G24" s="52"/>
      <c r="H24" s="148" t="str">
        <f>HYPERLINK("https://im.openupresources.org/6/teachers/6/6.html","Activity: Open Up Resources Write Expressions Where Letters Stand for Numbers https://im.openupresources.org/6/teachers/6/6.html")</f>
        <v>Activity: Open Up Resources Write Expressions Where Letters Stand for Numbers https://im.openupresources.org/6/teachers/6/6.html</v>
      </c>
    </row>
    <row r="25" spans="1:8" ht="15.75" customHeight="1">
      <c r="A25" s="145"/>
      <c r="B25" s="145"/>
      <c r="C25" s="145"/>
      <c r="D25" s="145"/>
      <c r="E25" s="150"/>
      <c r="F25" s="52"/>
      <c r="G25" s="52"/>
      <c r="H25" s="145"/>
    </row>
    <row r="26" spans="1:8" ht="15.75" customHeight="1">
      <c r="A26" s="145"/>
      <c r="B26" s="145"/>
      <c r="C26" s="145"/>
      <c r="D26" s="145"/>
      <c r="E26" s="150"/>
      <c r="F26" s="52"/>
      <c r="G26" s="52"/>
      <c r="H26" s="146"/>
    </row>
    <row r="27" spans="1:8" ht="15.75" customHeight="1">
      <c r="A27" s="145"/>
      <c r="B27" s="145"/>
      <c r="C27" s="145"/>
      <c r="D27" s="145"/>
      <c r="E27" s="150"/>
      <c r="F27" s="52"/>
      <c r="G27" s="52"/>
      <c r="H27" s="85"/>
    </row>
    <row r="28" spans="1:8" ht="15.75" customHeight="1">
      <c r="A28" s="145"/>
      <c r="B28" s="145"/>
      <c r="C28" s="145"/>
      <c r="D28" s="145"/>
      <c r="E28" s="150"/>
      <c r="F28" s="52"/>
      <c r="G28" s="52"/>
      <c r="H28" s="148" t="str">
        <f>HYPERLINK("https://im.openupresources.org/6/teachers/6.html","Activities: Open Up Resources Distributive Property Lessons 1, 2, 3 https://im.openupresources.org/6/teachers/6.html")</f>
        <v>Activities: Open Up Resources Distributive Property Lessons 1, 2, 3 https://im.openupresources.org/6/teachers/6.html</v>
      </c>
    </row>
    <row r="29" spans="1:8" ht="15.75" customHeight="1">
      <c r="A29" s="145"/>
      <c r="B29" s="145"/>
      <c r="C29" s="145"/>
      <c r="D29" s="145"/>
      <c r="E29" s="150"/>
      <c r="F29" s="52"/>
      <c r="G29" s="75"/>
      <c r="H29" s="145"/>
    </row>
    <row r="30" spans="1:8" ht="15.75" customHeight="1">
      <c r="A30" s="145"/>
      <c r="B30" s="145"/>
      <c r="C30" s="145"/>
      <c r="D30" s="145"/>
      <c r="E30" s="150"/>
      <c r="F30" s="52"/>
      <c r="G30" s="75"/>
      <c r="H30" s="146"/>
    </row>
    <row r="31" spans="1:8" ht="15.75" customHeight="1">
      <c r="A31" s="145"/>
      <c r="B31" s="145"/>
      <c r="C31" s="145"/>
      <c r="D31" s="145"/>
      <c r="E31" s="150"/>
      <c r="F31" s="52"/>
      <c r="G31" s="75"/>
      <c r="H31" s="85"/>
    </row>
    <row r="32" spans="1:8" ht="13.2">
      <c r="A32" s="145"/>
      <c r="B32" s="145"/>
      <c r="C32" s="145"/>
      <c r="D32" s="145"/>
      <c r="E32" s="150"/>
      <c r="F32" s="52"/>
      <c r="G32" s="75"/>
      <c r="H32" s="148" t="str">
        <f>HYPERLINK("https://im.openupresources.org/6/teachers/7.html","Activities:Open Up Resources Common Factors and Common Multiples Lessons 16, 17, 18 https://im.openupresources.org/6/teachers/7.html")</f>
        <v>Activities:Open Up Resources Common Factors and Common Multiples Lessons 16, 17, 18 https://im.openupresources.org/6/teachers/7.html</v>
      </c>
    </row>
    <row r="33" spans="1:8" ht="13.2">
      <c r="A33" s="145"/>
      <c r="B33" s="145"/>
      <c r="C33" s="145"/>
      <c r="D33" s="145"/>
      <c r="E33" s="150"/>
      <c r="F33" s="52"/>
      <c r="G33" s="75"/>
      <c r="H33" s="145"/>
    </row>
    <row r="34" spans="1:8" ht="13.2">
      <c r="A34" s="146"/>
      <c r="B34" s="146"/>
      <c r="C34" s="146"/>
      <c r="D34" s="146"/>
      <c r="E34" s="159"/>
      <c r="F34" s="90"/>
      <c r="G34" s="35"/>
      <c r="H34" s="146"/>
    </row>
  </sheetData>
  <mergeCells count="20">
    <mergeCell ref="E3:E34"/>
    <mergeCell ref="D3:D15"/>
    <mergeCell ref="H3:H5"/>
    <mergeCell ref="F3:F4"/>
    <mergeCell ref="A1:H1"/>
    <mergeCell ref="F5:F12"/>
    <mergeCell ref="H7:H10"/>
    <mergeCell ref="H12:H14"/>
    <mergeCell ref="H16:H17"/>
    <mergeCell ref="A3:A15"/>
    <mergeCell ref="B3:B15"/>
    <mergeCell ref="C3:C15"/>
    <mergeCell ref="A16:A34"/>
    <mergeCell ref="B16:B34"/>
    <mergeCell ref="C16:C34"/>
    <mergeCell ref="H19:H22"/>
    <mergeCell ref="H32:H34"/>
    <mergeCell ref="H24:H26"/>
    <mergeCell ref="H28:H30"/>
    <mergeCell ref="D16:D34"/>
  </mergeCells>
  <printOptions horizontalCentered="1" gridLines="1"/>
  <pageMargins left="0.7" right="0.7" top="0.75" bottom="0.75" header="0" footer="0"/>
  <pageSetup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2"/>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5" width="29.33203125" customWidth="1"/>
    <col min="6" max="6" width="31.109375" customWidth="1"/>
    <col min="7" max="7" width="34.88671875" customWidth="1"/>
    <col min="8" max="8" width="43.6640625" customWidth="1"/>
  </cols>
  <sheetData>
    <row r="1" spans="1:8" ht="13.8">
      <c r="A1" s="147" t="s">
        <v>142</v>
      </c>
      <c r="B1" s="130"/>
      <c r="C1" s="130"/>
      <c r="D1" s="130"/>
      <c r="E1" s="130"/>
      <c r="F1" s="130"/>
      <c r="G1" s="130"/>
      <c r="H1" s="130"/>
    </row>
    <row r="2" spans="1:8" ht="13.2">
      <c r="A2" s="7" t="s">
        <v>9</v>
      </c>
      <c r="B2" s="63" t="s">
        <v>11</v>
      </c>
      <c r="C2" s="69" t="s">
        <v>17</v>
      </c>
      <c r="D2" s="17" t="s">
        <v>20</v>
      </c>
      <c r="E2" s="19" t="s">
        <v>24</v>
      </c>
      <c r="F2" s="70" t="s">
        <v>26</v>
      </c>
      <c r="G2" s="21" t="s">
        <v>36</v>
      </c>
      <c r="H2" s="22" t="s">
        <v>37</v>
      </c>
    </row>
    <row r="3" spans="1:8" ht="13.2">
      <c r="A3" s="171" t="s">
        <v>145</v>
      </c>
      <c r="B3" s="160" t="s">
        <v>147</v>
      </c>
      <c r="C3" s="144" t="s">
        <v>149</v>
      </c>
      <c r="D3" s="144" t="s">
        <v>150</v>
      </c>
      <c r="E3" s="178" t="s">
        <v>152</v>
      </c>
      <c r="F3" s="163" t="s">
        <v>155</v>
      </c>
      <c r="G3" s="43" t="s">
        <v>156</v>
      </c>
      <c r="H3" s="148" t="str">
        <f>HYPERLINK("https://www.georgiastandards.org/Georgia-Standards/Frameworks/6th-Math-Unit-4.pdf","Georgia Curriculum Unit 4: One Step Equations and Inequalities https://www.georgiastandards.org/Georgia-Standards/Frameworks/6th-Math-Unit-4.pdf")</f>
        <v>Georgia Curriculum Unit 4: One Step Equations and Inequalities https://www.georgiastandards.org/Georgia-Standards/Frameworks/6th-Math-Unit-4.pdf</v>
      </c>
    </row>
    <row r="4" spans="1:8" ht="13.2">
      <c r="A4" s="150"/>
      <c r="B4" s="145"/>
      <c r="C4" s="145"/>
      <c r="D4" s="145"/>
      <c r="E4" s="150"/>
      <c r="F4" s="145"/>
      <c r="G4" s="99" t="s">
        <v>162</v>
      </c>
      <c r="H4" s="145"/>
    </row>
    <row r="5" spans="1:8" ht="13.2">
      <c r="A5" s="150"/>
      <c r="B5" s="145"/>
      <c r="C5" s="145"/>
      <c r="D5" s="145"/>
      <c r="E5" s="150"/>
      <c r="F5" s="145"/>
      <c r="G5" s="8" t="s">
        <v>85</v>
      </c>
      <c r="H5" s="145"/>
    </row>
    <row r="6" spans="1:8" ht="13.2">
      <c r="A6" s="150"/>
      <c r="B6" s="145"/>
      <c r="C6" s="145"/>
      <c r="D6" s="145"/>
      <c r="E6" s="150"/>
      <c r="F6" s="146"/>
      <c r="G6" s="158" t="s">
        <v>127</v>
      </c>
      <c r="H6" s="146"/>
    </row>
    <row r="7" spans="1:8" ht="13.2">
      <c r="A7" s="150"/>
      <c r="B7" s="145"/>
      <c r="C7" s="145"/>
      <c r="D7" s="145"/>
      <c r="E7" s="150"/>
      <c r="F7" s="52"/>
      <c r="G7" s="150"/>
      <c r="H7" s="100"/>
    </row>
    <row r="8" spans="1:8" ht="13.2">
      <c r="A8" s="150"/>
      <c r="B8" s="145"/>
      <c r="C8" s="145"/>
      <c r="D8" s="145"/>
      <c r="E8" s="150"/>
      <c r="F8" s="52"/>
      <c r="G8" s="174" t="s">
        <v>137</v>
      </c>
      <c r="H8" s="173" t="str">
        <f>HYPERLINK("https://www.engageny.org/file/117376/download/math-g6-m4-teacher-materials.pdf?token=H7r18YBM","Engage New York Module 4: Expression and Equations (pages 239-369) https://www.engageny.org/file/117376/download/math-g6-m4-teacher-materials.pdf?token=H7r18YBM")</f>
        <v>Engage New York Module 4: Expression and Equations (pages 239-369) https://www.engageny.org/file/117376/download/math-g6-m4-teacher-materials.pdf?token=H7r18YBM</v>
      </c>
    </row>
    <row r="9" spans="1:8" ht="13.2">
      <c r="A9" s="150"/>
      <c r="B9" s="145"/>
      <c r="C9" s="145"/>
      <c r="D9" s="145"/>
      <c r="E9" s="150"/>
      <c r="F9" s="52"/>
      <c r="G9" s="175"/>
      <c r="H9" s="145"/>
    </row>
    <row r="10" spans="1:8" ht="13.2">
      <c r="A10" s="150"/>
      <c r="B10" s="145"/>
      <c r="C10" s="145"/>
      <c r="D10" s="145"/>
      <c r="E10" s="150"/>
      <c r="F10" s="52"/>
      <c r="G10" s="103" t="s">
        <v>172</v>
      </c>
      <c r="H10" s="146"/>
    </row>
    <row r="11" spans="1:8" ht="13.2">
      <c r="A11" s="150"/>
      <c r="B11" s="145"/>
      <c r="C11" s="145"/>
      <c r="D11" s="145"/>
      <c r="E11" s="150"/>
      <c r="F11" s="92"/>
      <c r="G11" s="105" t="s">
        <v>173</v>
      </c>
      <c r="H11" s="100"/>
    </row>
    <row r="12" spans="1:8" ht="13.2">
      <c r="A12" s="150"/>
      <c r="B12" s="145"/>
      <c r="C12" s="145"/>
      <c r="D12" s="145"/>
      <c r="E12" s="150"/>
      <c r="F12" s="92"/>
      <c r="H12" s="148" t="str">
        <f>HYPERLINK("https://teacher.desmos.com/activitybuilder/custom/57d9fdc6ebf48f73093807b2#preview/49144ff1-7adb-43dd-a75b-b559ee7b556e","Activity: Working with Inequalities https://teacher.desmos.com/activitybuilder/custom/57d9fdc6ebf48f73093807b2#preview/49144ff1-7adb-43dd-a75b-b559ee7b556e")</f>
        <v>Activity: Working with Inequalities https://teacher.desmos.com/activitybuilder/custom/57d9fdc6ebf48f73093807b2#preview/49144ff1-7adb-43dd-a75b-b559ee7b556e</v>
      </c>
    </row>
    <row r="13" spans="1:8" ht="13.2">
      <c r="A13" s="150"/>
      <c r="B13" s="145"/>
      <c r="C13" s="145"/>
      <c r="D13" s="145"/>
      <c r="E13" s="150"/>
      <c r="F13" s="92"/>
      <c r="H13" s="145"/>
    </row>
    <row r="14" spans="1:8" ht="13.2">
      <c r="A14" s="150"/>
      <c r="B14" s="145"/>
      <c r="C14" s="145"/>
      <c r="D14" s="145"/>
      <c r="E14" s="150"/>
      <c r="F14" s="92"/>
      <c r="H14" s="145"/>
    </row>
    <row r="15" spans="1:8" ht="13.2">
      <c r="A15" s="150"/>
      <c r="B15" s="145"/>
      <c r="C15" s="145"/>
      <c r="D15" s="145"/>
      <c r="E15" s="150"/>
      <c r="F15" s="92"/>
      <c r="H15" s="146"/>
    </row>
    <row r="16" spans="1:8" ht="18.75" customHeight="1">
      <c r="A16" s="159"/>
      <c r="B16" s="146"/>
      <c r="C16" s="146"/>
      <c r="D16" s="146"/>
      <c r="E16" s="150"/>
      <c r="F16" s="92"/>
      <c r="H16" s="109"/>
    </row>
    <row r="17" spans="1:8" ht="13.2">
      <c r="A17" s="171" t="s">
        <v>178</v>
      </c>
      <c r="B17" s="177" t="s">
        <v>179</v>
      </c>
      <c r="C17" s="144" t="s">
        <v>180</v>
      </c>
      <c r="D17" s="144" t="s">
        <v>182</v>
      </c>
      <c r="E17" s="150"/>
      <c r="F17" s="92"/>
      <c r="H17" s="176" t="str">
        <f>HYPERLINK("https://im.openupresources.org/6/teachers/6.html","Activity: Equations with One Variable https://im.openupresources.org/6/teachers/6.html")</f>
        <v>Activity: Equations with One Variable https://im.openupresources.org/6/teachers/6.html</v>
      </c>
    </row>
    <row r="18" spans="1:8" ht="13.2">
      <c r="A18" s="150"/>
      <c r="B18" s="145"/>
      <c r="C18" s="145"/>
      <c r="D18" s="145"/>
      <c r="E18" s="150"/>
      <c r="F18" s="92"/>
      <c r="G18" s="4"/>
      <c r="H18" s="146"/>
    </row>
    <row r="19" spans="1:8" ht="13.2">
      <c r="A19" s="150"/>
      <c r="B19" s="145"/>
      <c r="C19" s="145"/>
      <c r="D19" s="145"/>
      <c r="E19" s="150"/>
      <c r="F19" s="92"/>
      <c r="G19" s="111"/>
      <c r="H19" s="49"/>
    </row>
    <row r="20" spans="1:8" ht="13.2">
      <c r="A20" s="150"/>
      <c r="B20" s="145"/>
      <c r="C20" s="145"/>
      <c r="D20" s="145"/>
      <c r="E20" s="150"/>
      <c r="F20" s="92"/>
      <c r="G20" s="111"/>
      <c r="H20" s="173" t="str">
        <f>HYPERLINK("https://im.openupresources.org/6/teachers/7.html","Activities: Inequalities (Lessons 8-10) https://im.openupresources.org/6/teachers/7.html")</f>
        <v>Activities: Inequalities (Lessons 8-10) https://im.openupresources.org/6/teachers/7.html</v>
      </c>
    </row>
    <row r="21" spans="1:8" ht="17.25" customHeight="1">
      <c r="A21" s="150"/>
      <c r="B21" s="145"/>
      <c r="C21" s="145"/>
      <c r="D21" s="145"/>
      <c r="E21" s="150"/>
      <c r="F21" s="92"/>
      <c r="G21" s="113"/>
      <c r="H21" s="146"/>
    </row>
    <row r="22" spans="1:8" ht="13.2">
      <c r="A22" s="150"/>
      <c r="B22" s="146"/>
      <c r="C22" s="146"/>
      <c r="D22" s="146"/>
      <c r="E22" s="150"/>
      <c r="F22" s="92"/>
      <c r="G22" s="75"/>
      <c r="H22" s="49"/>
    </row>
    <row r="23" spans="1:8" ht="18.75" customHeight="1">
      <c r="A23" s="163" t="s">
        <v>190</v>
      </c>
      <c r="B23" s="160" t="s">
        <v>192</v>
      </c>
      <c r="C23" s="144" t="s">
        <v>194</v>
      </c>
      <c r="D23" s="163" t="s">
        <v>197</v>
      </c>
      <c r="E23" s="150"/>
      <c r="F23" s="92"/>
      <c r="G23" s="75"/>
      <c r="H23" s="173" t="str">
        <f>HYPERLINK("https://im.openupresources.org/6/teachers/6.html","Activities: Relationship between Quantities (Lessons 16-18) https://im.openupresources.org/6/teachers/6.html")</f>
        <v>Activities: Relationship between Quantities (Lessons 16-18) https://im.openupresources.org/6/teachers/6.html</v>
      </c>
    </row>
    <row r="24" spans="1:8" ht="13.2">
      <c r="A24" s="145"/>
      <c r="B24" s="145"/>
      <c r="C24" s="145"/>
      <c r="D24" s="145"/>
      <c r="E24" s="150"/>
      <c r="F24" s="92"/>
      <c r="G24" s="75"/>
      <c r="H24" s="145"/>
    </row>
    <row r="25" spans="1:8" ht="13.2">
      <c r="A25" s="145"/>
      <c r="B25" s="145"/>
      <c r="C25" s="145"/>
      <c r="D25" s="145"/>
      <c r="E25" s="150"/>
      <c r="F25" s="92"/>
      <c r="G25" s="75"/>
      <c r="H25" s="146"/>
    </row>
    <row r="26" spans="1:8" ht="13.2">
      <c r="A26" s="145"/>
      <c r="B26" s="145"/>
      <c r="C26" s="145"/>
      <c r="D26" s="145"/>
      <c r="E26" s="150"/>
      <c r="F26" s="92"/>
      <c r="G26" s="75"/>
      <c r="H26" s="116"/>
    </row>
    <row r="27" spans="1:8" ht="18.75" customHeight="1">
      <c r="A27" s="145"/>
      <c r="B27" s="145"/>
      <c r="C27" s="145"/>
      <c r="D27" s="145"/>
      <c r="E27" s="150"/>
      <c r="F27" s="92"/>
      <c r="G27" s="111"/>
      <c r="H27" s="148" t="str">
        <f>HYPERLINK("https://www.geogebra.org/m/brr9r5rq","Activity: Graphing Independent and Dependent Variables https://www.geogebra.org/m/brr9r5rq")</f>
        <v>Activity: Graphing Independent and Dependent Variables https://www.geogebra.org/m/brr9r5rq</v>
      </c>
    </row>
    <row r="28" spans="1:8" ht="18" customHeight="1">
      <c r="A28" s="145"/>
      <c r="B28" s="145"/>
      <c r="C28" s="145"/>
      <c r="D28" s="145"/>
      <c r="E28" s="150"/>
      <c r="F28" s="96"/>
      <c r="G28" s="117"/>
      <c r="H28" s="146"/>
    </row>
    <row r="29" spans="1:8" ht="18" customHeight="1">
      <c r="A29" s="145"/>
      <c r="B29" s="145"/>
      <c r="C29" s="145"/>
      <c r="D29" s="145"/>
      <c r="E29" s="150"/>
      <c r="F29" s="96"/>
      <c r="G29" s="117"/>
      <c r="H29" s="107"/>
    </row>
    <row r="30" spans="1:8" ht="18" customHeight="1">
      <c r="A30" s="145"/>
      <c r="B30" s="145"/>
      <c r="C30" s="145"/>
      <c r="D30" s="145"/>
      <c r="E30" s="150"/>
      <c r="F30" s="96"/>
      <c r="G30" s="117"/>
      <c r="H30" s="107"/>
    </row>
    <row r="31" spans="1:8" ht="18" customHeight="1">
      <c r="A31" s="145"/>
      <c r="B31" s="145"/>
      <c r="C31" s="145"/>
      <c r="D31" s="145"/>
      <c r="E31" s="150"/>
      <c r="F31" s="96"/>
      <c r="G31" s="117"/>
      <c r="H31" s="107"/>
    </row>
    <row r="32" spans="1:8" ht="18" customHeight="1">
      <c r="A32" s="146"/>
      <c r="B32" s="146"/>
      <c r="C32" s="146"/>
      <c r="D32" s="146"/>
      <c r="E32" s="159"/>
      <c r="F32" s="119"/>
      <c r="G32" s="120"/>
      <c r="H32" s="114"/>
    </row>
  </sheetData>
  <mergeCells count="24">
    <mergeCell ref="H20:H21"/>
    <mergeCell ref="H17:H18"/>
    <mergeCell ref="A17:A22"/>
    <mergeCell ref="B17:B22"/>
    <mergeCell ref="C17:C22"/>
    <mergeCell ref="E3:E32"/>
    <mergeCell ref="H27:H28"/>
    <mergeCell ref="H23:H25"/>
    <mergeCell ref="A1:H1"/>
    <mergeCell ref="F3:F6"/>
    <mergeCell ref="C3:C16"/>
    <mergeCell ref="D23:D32"/>
    <mergeCell ref="C23:C32"/>
    <mergeCell ref="B23:B32"/>
    <mergeCell ref="A23:A32"/>
    <mergeCell ref="A3:A16"/>
    <mergeCell ref="B3:B16"/>
    <mergeCell ref="D17:D22"/>
    <mergeCell ref="D3:D16"/>
    <mergeCell ref="H8:H10"/>
    <mergeCell ref="H3:H6"/>
    <mergeCell ref="H12:H15"/>
    <mergeCell ref="G6:G7"/>
    <mergeCell ref="G8:G9"/>
  </mergeCells>
  <hyperlinks>
    <hyperlink ref="G6" r:id="rId1"/>
    <hyperlink ref="G8" r:id="rId2"/>
  </hyperlinks>
  <printOptions horizontalCentered="1" gridLines="1"/>
  <pageMargins left="0.7" right="0.7" top="0.75" bottom="0.75" header="0" footer="0"/>
  <pageSetup pageOrder="overThenDown"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0"/>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8" ht="13.8">
      <c r="A1" s="147" t="s">
        <v>143</v>
      </c>
      <c r="B1" s="130"/>
      <c r="C1" s="130"/>
      <c r="D1" s="130"/>
      <c r="E1" s="130"/>
      <c r="F1" s="130"/>
      <c r="G1" s="130"/>
      <c r="H1" s="130"/>
    </row>
    <row r="2" spans="1:8" ht="15.75" customHeight="1">
      <c r="A2" s="7" t="s">
        <v>9</v>
      </c>
      <c r="B2" s="63" t="s">
        <v>11</v>
      </c>
      <c r="C2" s="69" t="s">
        <v>17</v>
      </c>
      <c r="D2" s="17" t="s">
        <v>20</v>
      </c>
      <c r="E2" s="19" t="s">
        <v>24</v>
      </c>
      <c r="F2" s="70" t="s">
        <v>26</v>
      </c>
      <c r="G2" s="21" t="s">
        <v>36</v>
      </c>
      <c r="H2" s="72" t="s">
        <v>37</v>
      </c>
    </row>
    <row r="3" spans="1:8" ht="15.75" customHeight="1">
      <c r="A3" s="171" t="s">
        <v>144</v>
      </c>
      <c r="B3" s="160" t="s">
        <v>146</v>
      </c>
      <c r="C3" s="180" t="s">
        <v>148</v>
      </c>
      <c r="D3" s="144" t="s">
        <v>151</v>
      </c>
      <c r="E3" s="172" t="s">
        <v>153</v>
      </c>
      <c r="F3" s="182" t="s">
        <v>154</v>
      </c>
      <c r="G3" s="97" t="s">
        <v>98</v>
      </c>
      <c r="H3" s="148" t="str">
        <f>HYPERLINK("https://www.georgiastandards.org/Georgia-Standards/Frameworks/6th-Math-Unit-5.pdf","Georgia Unit 5: Area and Volume https://www.georgiastandards.org/Georgia-Standards/Frameworks/6th-Math-Unit-5.pdf")</f>
        <v>Georgia Unit 5: Area and Volume https://www.georgiastandards.org/Georgia-Standards/Frameworks/6th-Math-Unit-5.pdf</v>
      </c>
    </row>
    <row r="4" spans="1:8" ht="15.75" customHeight="1">
      <c r="A4" s="150"/>
      <c r="B4" s="145"/>
      <c r="C4" s="150"/>
      <c r="D4" s="145"/>
      <c r="E4" s="150"/>
      <c r="F4" s="145"/>
      <c r="G4" s="181" t="str">
        <f>HYPERLINK("http://www.math-aids.com/Graph_Paper/Coordinate_Plane_Graph_Paper.html","http://www.math-aids.com/Graph_Paper/Coordinate_Plane_Graph_Paper.html")</f>
        <v>http://www.math-aids.com/Graph_Paper/Coordinate_Plane_Graph_Paper.html</v>
      </c>
      <c r="H4" s="145"/>
    </row>
    <row r="5" spans="1:8" ht="15.75" customHeight="1">
      <c r="A5" s="150"/>
      <c r="B5" s="145"/>
      <c r="C5" s="150"/>
      <c r="D5" s="145"/>
      <c r="E5" s="150"/>
      <c r="F5" s="146"/>
      <c r="G5" s="162"/>
      <c r="H5" s="146"/>
    </row>
    <row r="6" spans="1:8" ht="15.75" customHeight="1">
      <c r="A6" s="150"/>
      <c r="B6" s="145"/>
      <c r="C6" s="150"/>
      <c r="D6" s="145"/>
      <c r="E6" s="150"/>
      <c r="F6" s="92"/>
      <c r="G6" s="24" t="s">
        <v>166</v>
      </c>
      <c r="H6" s="68"/>
    </row>
    <row r="7" spans="1:8" ht="15.75" customHeight="1">
      <c r="A7" s="150"/>
      <c r="B7" s="145"/>
      <c r="C7" s="150"/>
      <c r="D7" s="145"/>
      <c r="E7" s="150"/>
      <c r="F7" s="92"/>
      <c r="G7" s="181" t="str">
        <f>HYPERLINK("https://www.helpingwithmath.com/by_subject/geometry/geo_formulas_equations.htm","https://www.helpingwithmath.com/by_subject/geometry/geo_formulas_equations.htm")</f>
        <v>https://www.helpingwithmath.com/by_subject/geometry/geo_formulas_equations.htm</v>
      </c>
      <c r="H7" s="148" t="str">
        <f>HYPERLINK("https://www.engageny.org/file/15791/download/math-g6-m5-teacher-materials.pdf?token=Zhu09Zs8","Engage New York Module 5: https://www.engageny.org/file/15791/download/math-g6-m5-teacher-materials.pdf?token=Zhu09Zs8")</f>
        <v>Engage New York Module 5: https://www.engageny.org/file/15791/download/math-g6-m5-teacher-materials.pdf?token=Zhu09Zs8</v>
      </c>
    </row>
    <row r="8" spans="1:8" ht="15.75" customHeight="1">
      <c r="A8" s="150"/>
      <c r="B8" s="145"/>
      <c r="C8" s="150"/>
      <c r="D8" s="145"/>
      <c r="E8" s="150"/>
      <c r="F8" s="92"/>
      <c r="G8" s="134"/>
      <c r="H8" s="145"/>
    </row>
    <row r="9" spans="1:8" ht="15.75" customHeight="1">
      <c r="A9" s="150"/>
      <c r="B9" s="145"/>
      <c r="C9" s="150"/>
      <c r="D9" s="145"/>
      <c r="E9" s="150"/>
      <c r="F9" s="92"/>
      <c r="G9" s="162"/>
      <c r="H9" s="146"/>
    </row>
    <row r="10" spans="1:8" ht="15.75" customHeight="1">
      <c r="A10" s="150"/>
      <c r="B10" s="145"/>
      <c r="C10" s="150"/>
      <c r="D10" s="145"/>
      <c r="E10" s="150"/>
      <c r="F10" s="92"/>
      <c r="G10" s="75" t="s">
        <v>171</v>
      </c>
      <c r="H10" s="68"/>
    </row>
    <row r="11" spans="1:8" ht="15.75" customHeight="1">
      <c r="A11" s="150"/>
      <c r="B11" s="145"/>
      <c r="C11" s="150"/>
      <c r="D11" s="145"/>
      <c r="E11" s="150"/>
      <c r="F11" s="92"/>
      <c r="G11" s="106" t="str">
        <f>HYPERLINK("http://www.math-aids.com/Graph_Paper/","http://www.math-aids.com/Graph_Paper/")</f>
        <v>http://www.math-aids.com/Graph_Paper/</v>
      </c>
      <c r="H11" s="68"/>
    </row>
    <row r="12" spans="1:8" ht="15.75" customHeight="1">
      <c r="A12" s="150"/>
      <c r="B12" s="145"/>
      <c r="C12" s="150"/>
      <c r="D12" s="145"/>
      <c r="E12" s="150"/>
      <c r="F12" s="92"/>
      <c r="G12" s="107" t="s">
        <v>174</v>
      </c>
      <c r="H12" s="148" t="str">
        <f>HYPERLINK("https://www.illustrativemathematics.org/content-standards/6/G/A/1/tasks/2132","Activity: Area of Right Triangles https://www.illustrativemathematics.org/content-standards/6/G/A/1/tasks/2132")</f>
        <v>Activity: Area of Right Triangles https://www.illustrativemathematics.org/content-standards/6/G/A/1/tasks/2132</v>
      </c>
    </row>
    <row r="13" spans="1:8" ht="15.75" customHeight="1">
      <c r="A13" s="150"/>
      <c r="B13" s="145"/>
      <c r="C13" s="150"/>
      <c r="D13" s="145"/>
      <c r="E13" s="150"/>
      <c r="F13" s="92"/>
      <c r="G13" s="181" t="str">
        <f>HYPERLINK("https://mathgeekmama.com/wp-content/uploads/2015/03/Geometric-Nets-Printable-Pack.pdf","https://mathgeekmama.com/wp-content/uploads/2015/03/Geometric-Nets-Printable-Pack.pdf")</f>
        <v>https://mathgeekmama.com/wp-content/uploads/2015/03/Geometric-Nets-Printable-Pack.pdf</v>
      </c>
      <c r="H13" s="145"/>
    </row>
    <row r="14" spans="1:8" ht="15.75" customHeight="1">
      <c r="A14" s="150"/>
      <c r="B14" s="145"/>
      <c r="C14" s="150"/>
      <c r="D14" s="145"/>
      <c r="E14" s="150"/>
      <c r="F14" s="92"/>
      <c r="G14" s="134"/>
      <c r="H14" s="146"/>
    </row>
    <row r="15" spans="1:8" ht="15.75" customHeight="1">
      <c r="A15" s="159"/>
      <c r="B15" s="146"/>
      <c r="C15" s="150"/>
      <c r="D15" s="146"/>
      <c r="E15" s="150"/>
      <c r="F15" s="92"/>
      <c r="G15" s="134"/>
      <c r="H15" s="68"/>
    </row>
    <row r="16" spans="1:8" ht="15.75" customHeight="1">
      <c r="A16" s="171" t="s">
        <v>184</v>
      </c>
      <c r="B16" s="179" t="s">
        <v>185</v>
      </c>
      <c r="C16" s="144" t="s">
        <v>186</v>
      </c>
      <c r="D16" s="144" t="s">
        <v>187</v>
      </c>
      <c r="E16" s="150"/>
      <c r="F16" s="92"/>
      <c r="G16" s="181" t="s">
        <v>188</v>
      </c>
      <c r="H16" s="148" t="str">
        <f>HYPERLINK("https://www.geogebra.org/m/AUQA4nkZ","Activity: Volume of a rectangular prism https://www.geogebra.org/m/AUQA4nkZ")</f>
        <v>Activity: Volume of a rectangular prism https://www.geogebra.org/m/AUQA4nkZ</v>
      </c>
    </row>
    <row r="17" spans="1:8" ht="15.75" customHeight="1">
      <c r="A17" s="150"/>
      <c r="B17" s="145"/>
      <c r="C17" s="145"/>
      <c r="D17" s="145"/>
      <c r="E17" s="150"/>
      <c r="F17" s="92"/>
      <c r="G17" s="134"/>
      <c r="H17" s="145"/>
    </row>
    <row r="18" spans="1:8" ht="15.75" customHeight="1">
      <c r="A18" s="150"/>
      <c r="B18" s="145"/>
      <c r="C18" s="145"/>
      <c r="D18" s="145"/>
      <c r="E18" s="150"/>
      <c r="F18" s="92"/>
      <c r="G18" s="162"/>
      <c r="H18" s="146"/>
    </row>
    <row r="19" spans="1:8" ht="15.75" customHeight="1">
      <c r="A19" s="150"/>
      <c r="B19" s="145"/>
      <c r="C19" s="145"/>
      <c r="D19" s="145"/>
      <c r="E19" s="150"/>
      <c r="F19" s="92"/>
      <c r="G19" s="114" t="s">
        <v>191</v>
      </c>
      <c r="H19" s="68"/>
    </row>
    <row r="20" spans="1:8" ht="15.75" customHeight="1">
      <c r="A20" s="150"/>
      <c r="B20" s="145"/>
      <c r="C20" s="145"/>
      <c r="D20" s="145"/>
      <c r="E20" s="150"/>
      <c r="F20" s="92"/>
      <c r="G20" s="75" t="s">
        <v>193</v>
      </c>
      <c r="H20" s="148" t="str">
        <f>HYPERLINK("https://www.illustrativemathematics.org/content-standards/6/G/A/4/tasks/1985","Activity: Nets for pyramids and prisms https://www.illustrativemathematics.org/content-standards/6/G/A/4/tasks/1985")</f>
        <v>Activity: Nets for pyramids and prisms https://www.illustrativemathematics.org/content-standards/6/G/A/4/tasks/1985</v>
      </c>
    </row>
    <row r="21" spans="1:8" ht="15.75" customHeight="1">
      <c r="A21" s="150"/>
      <c r="B21" s="145"/>
      <c r="C21" s="145"/>
      <c r="D21" s="145"/>
      <c r="E21" s="150"/>
      <c r="F21" s="92"/>
      <c r="G21" s="181" t="str">
        <f>HYPERLINK("http://static.kidspot.com.au/cm_assets/79011/3d_shapes-2-pdf-20160118150302.pdf","http://static.kidspot.com.au/cm_assets/79011/3d_shapes-2-pdf-20160118150302.pdf")</f>
        <v>http://static.kidspot.com.au/cm_assets/79011/3d_shapes-2-pdf-20160118150302.pdf</v>
      </c>
      <c r="H21" s="145"/>
    </row>
    <row r="22" spans="1:8" ht="15.75" customHeight="1">
      <c r="A22" s="150"/>
      <c r="B22" s="145"/>
      <c r="C22" s="145"/>
      <c r="D22" s="145"/>
      <c r="E22" s="150"/>
      <c r="F22" s="92"/>
      <c r="G22" s="134"/>
      <c r="H22" s="146"/>
    </row>
    <row r="23" spans="1:8" ht="15.75" customHeight="1">
      <c r="A23" s="150"/>
      <c r="B23" s="145"/>
      <c r="C23" s="145"/>
      <c r="D23" s="145"/>
      <c r="E23" s="150"/>
      <c r="F23" s="92"/>
      <c r="G23" s="162"/>
      <c r="H23" s="68"/>
    </row>
    <row r="24" spans="1:8" ht="15.75" customHeight="1">
      <c r="A24" s="150"/>
      <c r="B24" s="145"/>
      <c r="C24" s="145"/>
      <c r="D24" s="145"/>
      <c r="E24" s="150"/>
      <c r="F24" s="92"/>
      <c r="G24" s="75" t="s">
        <v>200</v>
      </c>
      <c r="H24" s="148" t="str">
        <f>HYPERLINK("https://im.openupresources.org/6/teachers/1/12.html","Activity: Surface Area (free login required) https://im.openupresources.org/6/teachers/1/12.html")</f>
        <v>Activity: Surface Area (free login required) https://im.openupresources.org/6/teachers/1/12.html</v>
      </c>
    </row>
    <row r="25" spans="1:8" ht="15.75" customHeight="1">
      <c r="A25" s="150"/>
      <c r="B25" s="145"/>
      <c r="C25" s="145"/>
      <c r="D25" s="145"/>
      <c r="E25" s="150"/>
      <c r="F25" s="92"/>
      <c r="G25" s="183" t="str">
        <f>HYPERLINK("http://www.jeron.je/anglia/learn/sec/maths/concepts/03.htm","http://www.jeron.je/anglia/learn/sec/maths/concepts/03.htm")</f>
        <v>http://www.jeron.je/anglia/learn/sec/maths/concepts/03.htm</v>
      </c>
      <c r="H25" s="145"/>
    </row>
    <row r="26" spans="1:8" ht="15.75" customHeight="1">
      <c r="A26" s="150"/>
      <c r="B26" s="145"/>
      <c r="C26" s="145"/>
      <c r="D26" s="145"/>
      <c r="E26" s="150"/>
      <c r="F26" s="92"/>
      <c r="G26" s="134"/>
      <c r="H26" s="146"/>
    </row>
    <row r="27" spans="1:8" ht="15.75" customHeight="1">
      <c r="A27" s="150"/>
      <c r="B27" s="145"/>
      <c r="C27" s="145"/>
      <c r="D27" s="145"/>
      <c r="E27" s="150"/>
      <c r="F27" s="92"/>
      <c r="G27" s="118"/>
      <c r="H27" s="68"/>
    </row>
    <row r="28" spans="1:8" ht="15.75" customHeight="1">
      <c r="A28" s="150"/>
      <c r="B28" s="145"/>
      <c r="C28" s="145"/>
      <c r="D28" s="145"/>
      <c r="E28" s="150"/>
      <c r="F28" s="52"/>
      <c r="G28" s="118"/>
      <c r="H28" s="148" t="str">
        <f>HYPERLINK("https://www.mathlearningcenter.org/resources/apps/geoboard","Activity: Geoboard https://www.mathlearningcenter.org/resources/apps/geoboard")</f>
        <v>Activity: Geoboard https://www.mathlearningcenter.org/resources/apps/geoboard</v>
      </c>
    </row>
    <row r="29" spans="1:8" ht="15.75" customHeight="1">
      <c r="A29" s="150"/>
      <c r="B29" s="145"/>
      <c r="C29" s="145"/>
      <c r="D29" s="145"/>
      <c r="E29" s="150"/>
      <c r="F29" s="52"/>
      <c r="G29" s="118"/>
      <c r="H29" s="145"/>
    </row>
    <row r="30" spans="1:8" ht="15.75" customHeight="1">
      <c r="A30" s="159"/>
      <c r="B30" s="146"/>
      <c r="C30" s="146"/>
      <c r="D30" s="146"/>
      <c r="E30" s="159"/>
      <c r="F30" s="90"/>
      <c r="G30" s="38"/>
      <c r="H30" s="146"/>
    </row>
  </sheetData>
  <mergeCells count="24">
    <mergeCell ref="H3:H5"/>
    <mergeCell ref="H7:H9"/>
    <mergeCell ref="G21:G23"/>
    <mergeCell ref="H24:H26"/>
    <mergeCell ref="H28:H30"/>
    <mergeCell ref="G25:G26"/>
    <mergeCell ref="G16:G18"/>
    <mergeCell ref="H16:H18"/>
    <mergeCell ref="A1:H1"/>
    <mergeCell ref="H12:H14"/>
    <mergeCell ref="B16:B30"/>
    <mergeCell ref="A16:A30"/>
    <mergeCell ref="B3:B15"/>
    <mergeCell ref="A3:A15"/>
    <mergeCell ref="C16:C30"/>
    <mergeCell ref="C3:C15"/>
    <mergeCell ref="D3:D15"/>
    <mergeCell ref="G13:G15"/>
    <mergeCell ref="G4:G5"/>
    <mergeCell ref="G7:G9"/>
    <mergeCell ref="E3:E30"/>
    <mergeCell ref="F3:F5"/>
    <mergeCell ref="D16:D30"/>
    <mergeCell ref="H20:H22"/>
  </mergeCells>
  <hyperlinks>
    <hyperlink ref="G16" r:id="rId1"/>
  </hyperlinks>
  <printOptions horizontalCentered="1" gridLines="1"/>
  <pageMargins left="0.7" right="0.7" top="0.75" bottom="0.75" header="0" footer="0"/>
  <pageSetup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2"/>
  <sheetViews>
    <sheetView workbookViewId="0"/>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8" ht="13.8">
      <c r="A1" s="147" t="s">
        <v>157</v>
      </c>
      <c r="B1" s="130"/>
      <c r="C1" s="130"/>
      <c r="D1" s="130"/>
      <c r="E1" s="130"/>
      <c r="F1" s="130"/>
      <c r="G1" s="130"/>
      <c r="H1" s="130"/>
    </row>
    <row r="2" spans="1:8" ht="13.2">
      <c r="A2" s="7" t="s">
        <v>9</v>
      </c>
      <c r="B2" s="63" t="s">
        <v>11</v>
      </c>
      <c r="C2" s="69" t="s">
        <v>17</v>
      </c>
      <c r="D2" s="17" t="s">
        <v>20</v>
      </c>
      <c r="E2" s="19" t="s">
        <v>24</v>
      </c>
      <c r="F2" s="70" t="s">
        <v>26</v>
      </c>
      <c r="G2" s="98" t="s">
        <v>36</v>
      </c>
      <c r="H2" s="22" t="s">
        <v>37</v>
      </c>
    </row>
    <row r="3" spans="1:8" ht="13.2">
      <c r="A3" s="171" t="s">
        <v>158</v>
      </c>
      <c r="B3" s="177" t="s">
        <v>159</v>
      </c>
      <c r="C3" s="187" t="s">
        <v>160</v>
      </c>
      <c r="D3" s="180" t="s">
        <v>161</v>
      </c>
      <c r="E3" s="188" t="s">
        <v>163</v>
      </c>
      <c r="F3" s="186" t="s">
        <v>164</v>
      </c>
      <c r="G3" s="47" t="s">
        <v>165</v>
      </c>
      <c r="H3" s="173" t="str">
        <f>HYPERLINK("https://www.georgiastandards.org/Georgia-Standards/Frameworks/6th-Math-Unit-6.pdf","Georgia Unit 6:  Statistics   https://www.georgiastandards.org/Georgia-Standards/Frameworks/6th-Math-Unit-6.pdf")</f>
        <v>Georgia Unit 6:  Statistics   https://www.georgiastandards.org/Georgia-Standards/Frameworks/6th-Math-Unit-6.pdf</v>
      </c>
    </row>
    <row r="4" spans="1:8" ht="18" customHeight="1">
      <c r="A4" s="150"/>
      <c r="B4" s="145"/>
      <c r="C4" s="145"/>
      <c r="D4" s="150"/>
      <c r="E4" s="150"/>
      <c r="F4" s="145"/>
      <c r="G4" s="48" t="s">
        <v>167</v>
      </c>
      <c r="H4" s="145"/>
    </row>
    <row r="5" spans="1:8" ht="18.75" customHeight="1">
      <c r="A5" s="150"/>
      <c r="B5" s="145"/>
      <c r="C5" s="145"/>
      <c r="D5" s="150"/>
      <c r="E5" s="150"/>
      <c r="F5" s="146"/>
      <c r="G5" s="101" t="s">
        <v>168</v>
      </c>
      <c r="H5" s="146"/>
    </row>
    <row r="6" spans="1:8" ht="18" customHeight="1">
      <c r="A6" s="150"/>
      <c r="B6" s="145"/>
      <c r="C6" s="145"/>
      <c r="D6" s="150"/>
      <c r="E6" s="150"/>
      <c r="F6" s="102"/>
      <c r="G6" s="8" t="s">
        <v>169</v>
      </c>
      <c r="H6" s="49"/>
    </row>
    <row r="7" spans="1:8" ht="13.2">
      <c r="A7" s="150"/>
      <c r="B7" s="145"/>
      <c r="C7" s="145"/>
      <c r="D7" s="150"/>
      <c r="E7" s="150"/>
      <c r="F7" s="102"/>
      <c r="G7" s="104" t="s">
        <v>170</v>
      </c>
      <c r="H7" s="148" t="str">
        <f>HYPERLINK("https://www.engageny.org/resource/grade-6-mathematics-module-6","Engage NY Module 6: Statistics https://www.engageny.org/resource/grade-6-mathematics-module-6")</f>
        <v>Engage NY Module 6: Statistics https://www.engageny.org/resource/grade-6-mathematics-module-6</v>
      </c>
    </row>
    <row r="8" spans="1:8" ht="13.2">
      <c r="A8" s="159"/>
      <c r="B8" s="146"/>
      <c r="C8" s="145"/>
      <c r="D8" s="150"/>
      <c r="E8" s="150"/>
      <c r="F8" s="102"/>
      <c r="G8" s="108" t="s">
        <v>171</v>
      </c>
      <c r="H8" s="145"/>
    </row>
    <row r="9" spans="1:8" ht="13.2">
      <c r="A9" s="171" t="s">
        <v>175</v>
      </c>
      <c r="B9" s="177" t="s">
        <v>176</v>
      </c>
      <c r="C9" s="144" t="s">
        <v>160</v>
      </c>
      <c r="D9" s="167" t="s">
        <v>177</v>
      </c>
      <c r="E9" s="150"/>
      <c r="F9" s="102"/>
      <c r="G9" s="110" t="str">
        <f>HYPERLINK("http://www.math-aids.com/Graph_Paper/","http://www.math-aids.com/Graph_Paper/")</f>
        <v>http://www.math-aids.com/Graph_Paper/</v>
      </c>
      <c r="H9" s="146"/>
    </row>
    <row r="10" spans="1:8" ht="13.2">
      <c r="A10" s="150"/>
      <c r="B10" s="145"/>
      <c r="C10" s="145"/>
      <c r="D10" s="150"/>
      <c r="E10" s="150"/>
      <c r="F10" s="102"/>
      <c r="G10" s="8" t="s">
        <v>181</v>
      </c>
      <c r="H10" s="100"/>
    </row>
    <row r="11" spans="1:8" ht="13.2">
      <c r="A11" s="150"/>
      <c r="B11" s="145"/>
      <c r="C11" s="145"/>
      <c r="D11" s="150"/>
      <c r="E11" s="150"/>
      <c r="F11" s="102"/>
      <c r="G11" s="104" t="s">
        <v>183</v>
      </c>
      <c r="H11" s="173" t="str">
        <f>HYPERLINK("https://im.openupresources.org/6/teachers/8.html","Activities: Data Sets and Distributions https://im.openupresources.org/6/teachers/8.html")</f>
        <v>Activities: Data Sets and Distributions https://im.openupresources.org/6/teachers/8.html</v>
      </c>
    </row>
    <row r="12" spans="1:8" ht="13.2">
      <c r="A12" s="150"/>
      <c r="B12" s="145"/>
      <c r="C12" s="145"/>
      <c r="D12" s="150"/>
      <c r="E12" s="150"/>
      <c r="F12" s="102"/>
      <c r="G12" s="112" t="s">
        <v>189</v>
      </c>
      <c r="H12" s="146"/>
    </row>
    <row r="13" spans="1:8" ht="13.2">
      <c r="A13" s="150"/>
      <c r="B13" s="145"/>
      <c r="C13" s="145"/>
      <c r="D13" s="150"/>
      <c r="E13" s="150"/>
      <c r="F13" s="102"/>
      <c r="G13" s="174" t="s">
        <v>125</v>
      </c>
      <c r="H13" s="49"/>
    </row>
    <row r="14" spans="1:8" ht="13.2">
      <c r="A14" s="150"/>
      <c r="B14" s="145"/>
      <c r="C14" s="145"/>
      <c r="D14" s="150"/>
      <c r="E14" s="150"/>
      <c r="F14" s="102"/>
      <c r="G14" s="130"/>
      <c r="H14" s="148" t="str">
        <f>HYPERLINK("https://www.nctm.org/Classroom-Resources/Illuminations/Interactives/Mean-and-Median/","Activity: Mean and Median https://www.nctm.org/Classroom-Resources/Illuminations/Interactives/Mean-and-Median/")</f>
        <v>Activity: Mean and Median https://www.nctm.org/Classroom-Resources/Illuminations/Interactives/Mean-and-Median/</v>
      </c>
    </row>
    <row r="15" spans="1:8" ht="13.2">
      <c r="A15" s="163" t="s">
        <v>195</v>
      </c>
      <c r="B15" s="160" t="s">
        <v>196</v>
      </c>
      <c r="C15" s="144" t="s">
        <v>198</v>
      </c>
      <c r="D15" s="163" t="s">
        <v>199</v>
      </c>
      <c r="E15" s="150"/>
      <c r="F15" s="102"/>
      <c r="H15" s="145"/>
    </row>
    <row r="16" spans="1:8" ht="13.2">
      <c r="A16" s="145"/>
      <c r="B16" s="145"/>
      <c r="C16" s="145"/>
      <c r="D16" s="145"/>
      <c r="E16" s="150"/>
      <c r="F16" s="102"/>
      <c r="G16" s="174" t="s">
        <v>127</v>
      </c>
      <c r="H16" s="145"/>
    </row>
    <row r="17" spans="1:8" ht="13.2">
      <c r="A17" s="145"/>
      <c r="B17" s="145"/>
      <c r="C17" s="145"/>
      <c r="D17" s="145"/>
      <c r="E17" s="150"/>
      <c r="F17" s="102"/>
      <c r="G17" s="130"/>
      <c r="H17" s="115"/>
    </row>
    <row r="18" spans="1:8" ht="13.2">
      <c r="A18" s="145"/>
      <c r="B18" s="145"/>
      <c r="C18" s="145"/>
      <c r="D18" s="145"/>
      <c r="E18" s="150"/>
      <c r="F18" s="102"/>
      <c r="G18" s="8"/>
      <c r="H18" s="148" t="str">
        <f>HYPERLINK("https://www.geogebra.org/m/Hq3MDUF7","Activity: Mean, Median, Mode https://www.geogebra.org/m/Hq3MDUF7")</f>
        <v>Activity: Mean, Median, Mode https://www.geogebra.org/m/Hq3MDUF7</v>
      </c>
    </row>
    <row r="19" spans="1:8" ht="13.2">
      <c r="A19" s="145"/>
      <c r="B19" s="145"/>
      <c r="C19" s="145"/>
      <c r="D19" s="145"/>
      <c r="E19" s="150"/>
      <c r="F19" s="102"/>
      <c r="G19" s="101" t="s">
        <v>128</v>
      </c>
      <c r="H19" s="146"/>
    </row>
    <row r="20" spans="1:8" ht="13.2">
      <c r="A20" s="145"/>
      <c r="B20" s="145"/>
      <c r="C20" s="145"/>
      <c r="D20" s="145"/>
      <c r="E20" s="150"/>
      <c r="F20" s="102"/>
      <c r="G20" s="184" t="s">
        <v>201</v>
      </c>
      <c r="H20" s="33"/>
    </row>
    <row r="21" spans="1:8" ht="13.2">
      <c r="A21" s="145"/>
      <c r="B21" s="145"/>
      <c r="C21" s="145"/>
      <c r="D21" s="145"/>
      <c r="E21" s="150"/>
      <c r="F21" s="102"/>
      <c r="G21" s="130"/>
      <c r="H21" s="148" t="str">
        <f>HYPERLINK("https://www.nctm.org/Classroom-Resources/Illuminations/Interactives/State-Data-Map/","Activity: Using Data https://www.nctm.org/Classroom-Resources/Illuminations/Interactives/State-Data-Map/")</f>
        <v>Activity: Using Data https://www.nctm.org/Classroom-Resources/Illuminations/Interactives/State-Data-Map/</v>
      </c>
    </row>
    <row r="22" spans="1:8" ht="13.2">
      <c r="A22" s="145"/>
      <c r="B22" s="145"/>
      <c r="C22" s="145"/>
      <c r="D22" s="145"/>
      <c r="E22" s="150"/>
      <c r="F22" s="102"/>
      <c r="G22" s="130"/>
      <c r="H22" s="145"/>
    </row>
    <row r="23" spans="1:8" ht="13.2">
      <c r="A23" s="145"/>
      <c r="B23" s="145"/>
      <c r="C23" s="145"/>
      <c r="D23" s="145"/>
      <c r="E23" s="150"/>
      <c r="F23" s="102"/>
      <c r="G23" s="185" t="s">
        <v>202</v>
      </c>
      <c r="H23" s="146"/>
    </row>
    <row r="24" spans="1:8" ht="13.2">
      <c r="A24" s="145"/>
      <c r="B24" s="145"/>
      <c r="C24" s="145"/>
      <c r="D24" s="145"/>
      <c r="E24" s="150"/>
      <c r="F24" s="102"/>
      <c r="G24" s="130"/>
      <c r="H24" s="33"/>
    </row>
    <row r="25" spans="1:8" ht="13.2">
      <c r="A25" s="145"/>
      <c r="B25" s="145"/>
      <c r="C25" s="145"/>
      <c r="D25" s="145"/>
      <c r="E25" s="150"/>
      <c r="F25" s="102"/>
      <c r="G25" s="175"/>
      <c r="H25" s="33"/>
    </row>
    <row r="26" spans="1:8" ht="13.2">
      <c r="A26" s="146"/>
      <c r="B26" s="146"/>
      <c r="C26" s="146"/>
      <c r="D26" s="146"/>
      <c r="E26" s="150"/>
      <c r="F26" s="121"/>
      <c r="G26" s="122"/>
      <c r="H26" s="33"/>
    </row>
    <row r="27" spans="1:8" ht="13.2">
      <c r="A27" s="171" t="s">
        <v>203</v>
      </c>
      <c r="B27" s="160" t="s">
        <v>204</v>
      </c>
      <c r="C27" s="144" t="s">
        <v>160</v>
      </c>
      <c r="D27" s="163" t="s">
        <v>205</v>
      </c>
      <c r="E27" s="150"/>
      <c r="F27" s="121"/>
      <c r="G27" s="123"/>
      <c r="H27" s="117"/>
    </row>
    <row r="28" spans="1:8" ht="13.2">
      <c r="A28" s="150"/>
      <c r="B28" s="145"/>
      <c r="C28" s="145"/>
      <c r="D28" s="145"/>
      <c r="E28" s="150"/>
      <c r="F28" s="102"/>
      <c r="G28" s="111"/>
      <c r="H28" s="117"/>
    </row>
    <row r="29" spans="1:8" ht="13.2">
      <c r="A29" s="150"/>
      <c r="B29" s="145"/>
      <c r="C29" s="145"/>
      <c r="D29" s="145"/>
      <c r="E29" s="150"/>
      <c r="F29" s="102"/>
      <c r="G29" s="111"/>
      <c r="H29" s="117"/>
    </row>
    <row r="30" spans="1:8" ht="13.2">
      <c r="A30" s="150"/>
      <c r="B30" s="145"/>
      <c r="C30" s="145"/>
      <c r="D30" s="145"/>
      <c r="E30" s="150"/>
      <c r="F30" s="102"/>
      <c r="G30" s="111"/>
      <c r="H30" s="111"/>
    </row>
    <row r="31" spans="1:8" ht="31.5" customHeight="1">
      <c r="A31" s="150"/>
      <c r="B31" s="145"/>
      <c r="C31" s="145"/>
      <c r="D31" s="145"/>
      <c r="E31" s="150"/>
      <c r="F31" s="102"/>
      <c r="G31" s="111"/>
      <c r="H31" s="111"/>
    </row>
    <row r="32" spans="1:8" ht="33" customHeight="1">
      <c r="A32" s="159"/>
      <c r="B32" s="146"/>
      <c r="C32" s="146"/>
      <c r="D32" s="146"/>
      <c r="E32" s="159"/>
      <c r="F32" s="124"/>
      <c r="G32" s="125"/>
      <c r="H32" s="125"/>
    </row>
  </sheetData>
  <mergeCells count="29">
    <mergeCell ref="H3:H5"/>
    <mergeCell ref="A1:H1"/>
    <mergeCell ref="C3:C8"/>
    <mergeCell ref="B3:B8"/>
    <mergeCell ref="B15:B26"/>
    <mergeCell ref="C15:C26"/>
    <mergeCell ref="D15:D26"/>
    <mergeCell ref="E3:E32"/>
    <mergeCell ref="D27:D32"/>
    <mergeCell ref="D9:D14"/>
    <mergeCell ref="A9:A14"/>
    <mergeCell ref="B9:B14"/>
    <mergeCell ref="B27:B32"/>
    <mergeCell ref="A15:A26"/>
    <mergeCell ref="A27:A32"/>
    <mergeCell ref="D3:D8"/>
    <mergeCell ref="F3:F5"/>
    <mergeCell ref="A3:A8"/>
    <mergeCell ref="C27:C32"/>
    <mergeCell ref="C9:C14"/>
    <mergeCell ref="G16:G17"/>
    <mergeCell ref="G13:G14"/>
    <mergeCell ref="H7:H9"/>
    <mergeCell ref="G20:G22"/>
    <mergeCell ref="G23:G25"/>
    <mergeCell ref="H18:H19"/>
    <mergeCell ref="H21:H23"/>
    <mergeCell ref="H11:H12"/>
    <mergeCell ref="H14:H16"/>
  </mergeCells>
  <hyperlinks>
    <hyperlink ref="G4" r:id="rId1"/>
    <hyperlink ref="G5" r:id="rId2"/>
    <hyperlink ref="G7" r:id="rId3"/>
    <hyperlink ref="G11" r:id="rId4"/>
    <hyperlink ref="G13" r:id="rId5"/>
    <hyperlink ref="G16" r:id="rId6"/>
    <hyperlink ref="G19" r:id="rId7"/>
    <hyperlink ref="G23" r:id="rId8"/>
  </hyperlinks>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Scope &amp; Sequence</vt:lpstr>
      <vt:lpstr>SMP</vt:lpstr>
      <vt:lpstr>Fractions &amp; Decimals Applicatio</vt:lpstr>
      <vt:lpstr>Ratios &amp; Percent Concepts &amp; App</vt:lpstr>
      <vt:lpstr>Rational Numbers Concepts &amp; Rep</vt:lpstr>
      <vt:lpstr>Algebraic Expressions Represent</vt:lpstr>
      <vt:lpstr>Equations &amp; Inequalities Repres</vt:lpstr>
      <vt:lpstr>Geometric Measurement Concepts </vt:lpstr>
      <vt:lpstr>Statistical Concepts &amp; Represen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2019-08-07T15:45:45Z</dcterms:created>
  <dcterms:modified xsi:type="dcterms:W3CDTF">2020-06-29T20:38:45Z</dcterms:modified>
</cp:coreProperties>
</file>